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6.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drawings/drawing7.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drawings/drawing8.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drawings/drawing9.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drawings/drawing10.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drawings/drawing11.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drawings/drawing12.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codeName="ThisWorkbook"/>
  <mc:AlternateContent xmlns:mc="http://schemas.openxmlformats.org/markup-compatibility/2006">
    <mc:Choice Requires="x15">
      <x15ac:absPath xmlns:x15ac="http://schemas.microsoft.com/office/spreadsheetml/2010/11/ac" url="https://fpetcanada.sharepoint.com/Prog Scholars General/ATA ACTIVITY REPORT/"/>
    </mc:Choice>
  </mc:AlternateContent>
  <xr:revisionPtr revIDLastSave="627" documentId="8_{C820BDCA-9ADB-4024-8BDD-FBE2255BDE71}" xr6:coauthVersionLast="43" xr6:coauthVersionMax="43" xr10:uidLastSave="{9258FFB8-F659-4943-9EB4-9A8BBBF69045}"/>
  <workbookProtection lockStructure="1"/>
  <bookViews>
    <workbookView minimized="1" xWindow="1005" yWindow="0" windowWidth="20505" windowHeight="15000" firstSheet="1" activeTab="3" xr2:uid="{00000000-000D-0000-FFFF-FFFF00000000}"/>
  </bookViews>
  <sheets>
    <sheet name="Instruction FR" sheetId="16" r:id="rId1"/>
    <sheet name="Instruction EN" sheetId="18" r:id="rId2"/>
    <sheet name="Sommaire - Summary" sheetId="4" r:id="rId3"/>
    <sheet name="Budget" sheetId="17" r:id="rId4"/>
    <sheet name="Évènement 1 - Event 1" sheetId="5" r:id="rId5"/>
    <sheet name="Évènement 2 - Event 2" sheetId="19" r:id="rId6"/>
    <sheet name="Évènement 3 - Event 3" sheetId="20" r:id="rId7"/>
    <sheet name="Évènement 4 - Event 4" sheetId="21" r:id="rId8"/>
    <sheet name="Évènement 5 - Event 5" sheetId="22" r:id="rId9"/>
    <sheet name="Évènement 6 - Event 6" sheetId="23" r:id="rId10"/>
    <sheet name="Évènement 7 - Event 7" sheetId="24" r:id="rId11"/>
    <sheet name="Évènement 8 - Event 8" sheetId="25" r:id="rId12"/>
    <sheet name="Évènement 9 - Event 9" sheetId="26" r:id="rId13"/>
    <sheet name="Évènement 10 - Event 10" sheetId="27"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71" i="17" l="1"/>
  <c r="F225" i="17"/>
  <c r="B4" i="27"/>
  <c r="B4" i="26"/>
  <c r="B4" i="25"/>
  <c r="B4" i="24"/>
  <c r="B4" i="23"/>
  <c r="B4" i="22"/>
  <c r="B4" i="21"/>
  <c r="B4" i="20"/>
  <c r="B4" i="19"/>
  <c r="C56" i="4" l="1"/>
  <c r="C55" i="4"/>
  <c r="C54" i="4"/>
  <c r="F317" i="17"/>
  <c r="G12" i="27" l="1"/>
  <c r="H12" i="27" s="1"/>
  <c r="G13" i="27"/>
  <c r="H13" i="27" s="1"/>
  <c r="G14" i="27"/>
  <c r="G15" i="27"/>
  <c r="H15" i="27" s="1"/>
  <c r="G16" i="27"/>
  <c r="H16" i="27" s="1"/>
  <c r="G17" i="27"/>
  <c r="H17" i="27" s="1"/>
  <c r="G18" i="27"/>
  <c r="G19" i="27"/>
  <c r="G20" i="27"/>
  <c r="H20" i="27" s="1"/>
  <c r="G21" i="27"/>
  <c r="H21" i="27" s="1"/>
  <c r="G22" i="27"/>
  <c r="G23" i="27"/>
  <c r="G24" i="27"/>
  <c r="H24" i="27" s="1"/>
  <c r="G25" i="27"/>
  <c r="H25" i="27" s="1"/>
  <c r="G26" i="27"/>
  <c r="G27" i="27"/>
  <c r="H27" i="27" s="1"/>
  <c r="G28" i="27"/>
  <c r="H28" i="27" s="1"/>
  <c r="G29" i="27"/>
  <c r="H29" i="27" s="1"/>
  <c r="G30" i="27"/>
  <c r="G31" i="27"/>
  <c r="H31" i="27" s="1"/>
  <c r="G32" i="27"/>
  <c r="H32" i="27" s="1"/>
  <c r="G33" i="27"/>
  <c r="H33" i="27" s="1"/>
  <c r="G34" i="27"/>
  <c r="G35" i="27"/>
  <c r="G36" i="27"/>
  <c r="G37" i="27"/>
  <c r="H37" i="27" s="1"/>
  <c r="G38" i="27"/>
  <c r="G39" i="27"/>
  <c r="G40" i="27"/>
  <c r="G41" i="27"/>
  <c r="H41" i="27" s="1"/>
  <c r="G42" i="27"/>
  <c r="G43" i="27"/>
  <c r="H43" i="27" s="1"/>
  <c r="G44" i="27"/>
  <c r="H44" i="27" s="1"/>
  <c r="G45" i="27"/>
  <c r="H45" i="27" s="1"/>
  <c r="G46" i="27"/>
  <c r="G47" i="27"/>
  <c r="G48" i="27"/>
  <c r="H48" i="27" s="1"/>
  <c r="G49" i="27"/>
  <c r="H49" i="27" s="1"/>
  <c r="G50" i="27"/>
  <c r="G51" i="27"/>
  <c r="H51" i="27" s="1"/>
  <c r="G52" i="27"/>
  <c r="G53" i="27"/>
  <c r="H53" i="27" s="1"/>
  <c r="G54" i="27"/>
  <c r="G55" i="27"/>
  <c r="G56" i="27"/>
  <c r="H56" i="27" s="1"/>
  <c r="G57" i="27"/>
  <c r="H57" i="27" s="1"/>
  <c r="G58" i="27"/>
  <c r="G59" i="27"/>
  <c r="G60" i="27"/>
  <c r="H60" i="27" s="1"/>
  <c r="G61" i="27"/>
  <c r="H61" i="27" s="1"/>
  <c r="G12" i="26"/>
  <c r="G13" i="26"/>
  <c r="G14" i="26"/>
  <c r="G15" i="26"/>
  <c r="H15" i="26" s="1"/>
  <c r="G16" i="26"/>
  <c r="H16" i="26" s="1"/>
  <c r="G17" i="26"/>
  <c r="H17" i="26" s="1"/>
  <c r="G18" i="26"/>
  <c r="G19" i="26"/>
  <c r="H19" i="26" s="1"/>
  <c r="G20" i="26"/>
  <c r="H20" i="26" s="1"/>
  <c r="G21" i="26"/>
  <c r="H21" i="26" s="1"/>
  <c r="G22" i="26"/>
  <c r="H22" i="26" s="1"/>
  <c r="G23" i="26"/>
  <c r="H23" i="26" s="1"/>
  <c r="G24" i="26"/>
  <c r="G25" i="26"/>
  <c r="G26" i="26"/>
  <c r="H26" i="26" s="1"/>
  <c r="G27" i="26"/>
  <c r="H27" i="26" s="1"/>
  <c r="G28" i="26"/>
  <c r="H28" i="26" s="1"/>
  <c r="G29" i="26"/>
  <c r="H29" i="26" s="1"/>
  <c r="G30" i="26"/>
  <c r="G31" i="26"/>
  <c r="H31" i="26" s="1"/>
  <c r="G32" i="26"/>
  <c r="G33" i="26"/>
  <c r="H33" i="26" s="1"/>
  <c r="G34" i="26"/>
  <c r="G35" i="26"/>
  <c r="H35" i="26" s="1"/>
  <c r="G36" i="26"/>
  <c r="G37" i="26"/>
  <c r="G38" i="26"/>
  <c r="H38" i="26" s="1"/>
  <c r="G39" i="26"/>
  <c r="H39" i="26" s="1"/>
  <c r="G40" i="26"/>
  <c r="H40" i="26" s="1"/>
  <c r="G41" i="26"/>
  <c r="H41" i="26" s="1"/>
  <c r="G42" i="26"/>
  <c r="H42" i="26" s="1"/>
  <c r="G43" i="26"/>
  <c r="H43" i="26" s="1"/>
  <c r="G44" i="26"/>
  <c r="G45" i="26"/>
  <c r="G46" i="26"/>
  <c r="G47" i="26"/>
  <c r="H47" i="26" s="1"/>
  <c r="G48" i="26"/>
  <c r="H48" i="26" s="1"/>
  <c r="G49" i="26"/>
  <c r="H49" i="26" s="1"/>
  <c r="G50" i="26"/>
  <c r="G51" i="26"/>
  <c r="H51" i="26" s="1"/>
  <c r="G52" i="26"/>
  <c r="H52" i="26" s="1"/>
  <c r="G53" i="26"/>
  <c r="H53" i="26" s="1"/>
  <c r="G54" i="26"/>
  <c r="H54" i="26" s="1"/>
  <c r="G55" i="26"/>
  <c r="H55" i="26" s="1"/>
  <c r="G56" i="26"/>
  <c r="G57" i="26"/>
  <c r="G58" i="26"/>
  <c r="H58" i="26" s="1"/>
  <c r="G59" i="26"/>
  <c r="H59" i="26" s="1"/>
  <c r="G60" i="26"/>
  <c r="H60" i="26" s="1"/>
  <c r="G61" i="26"/>
  <c r="H61" i="26" s="1"/>
  <c r="G12" i="25"/>
  <c r="G13" i="25"/>
  <c r="H13" i="25" s="1"/>
  <c r="G14" i="25"/>
  <c r="H14" i="25" s="1"/>
  <c r="G15" i="25"/>
  <c r="H15" i="25" s="1"/>
  <c r="G16" i="25"/>
  <c r="H16" i="25" s="1"/>
  <c r="G17" i="25"/>
  <c r="H17" i="25" s="1"/>
  <c r="G18" i="25"/>
  <c r="G19" i="25"/>
  <c r="G20" i="25"/>
  <c r="H20" i="25" s="1"/>
  <c r="G21" i="25"/>
  <c r="H21" i="25" s="1"/>
  <c r="G22" i="25"/>
  <c r="H22" i="25" s="1"/>
  <c r="G23" i="25"/>
  <c r="H23" i="25" s="1"/>
  <c r="G24" i="25"/>
  <c r="G25" i="25"/>
  <c r="H25" i="25" s="1"/>
  <c r="G26" i="25"/>
  <c r="G27" i="25"/>
  <c r="H27" i="25" s="1"/>
  <c r="G28" i="25"/>
  <c r="G29" i="25"/>
  <c r="H29" i="25" s="1"/>
  <c r="G30" i="25"/>
  <c r="G31" i="25"/>
  <c r="G32" i="25"/>
  <c r="H32" i="25" s="1"/>
  <c r="G33" i="25"/>
  <c r="H33" i="25" s="1"/>
  <c r="G34" i="25"/>
  <c r="H34" i="25" s="1"/>
  <c r="G35" i="25"/>
  <c r="H35" i="25" s="1"/>
  <c r="G36" i="25"/>
  <c r="H36" i="25" s="1"/>
  <c r="G37" i="25"/>
  <c r="H37" i="25" s="1"/>
  <c r="G38" i="25"/>
  <c r="G39" i="25"/>
  <c r="G40" i="25"/>
  <c r="G41" i="25"/>
  <c r="H41" i="25" s="1"/>
  <c r="G42" i="25"/>
  <c r="H42" i="25" s="1"/>
  <c r="G43" i="25"/>
  <c r="H43" i="25" s="1"/>
  <c r="G44" i="25"/>
  <c r="G45" i="25"/>
  <c r="H45" i="25" s="1"/>
  <c r="G46" i="25"/>
  <c r="H46" i="25" s="1"/>
  <c r="G47" i="25"/>
  <c r="H47" i="25" s="1"/>
  <c r="G48" i="25"/>
  <c r="H48" i="25" s="1"/>
  <c r="G49" i="25"/>
  <c r="H49" i="25" s="1"/>
  <c r="G50" i="25"/>
  <c r="G51" i="25"/>
  <c r="G52" i="25"/>
  <c r="H52" i="25" s="1"/>
  <c r="G53" i="25"/>
  <c r="H53" i="25" s="1"/>
  <c r="G54" i="25"/>
  <c r="H54" i="25" s="1"/>
  <c r="G55" i="25"/>
  <c r="H55" i="25" s="1"/>
  <c r="G56" i="25"/>
  <c r="G57" i="25"/>
  <c r="H57" i="25" s="1"/>
  <c r="G58" i="25"/>
  <c r="G59" i="25"/>
  <c r="H59" i="25" s="1"/>
  <c r="G60" i="25"/>
  <c r="G61" i="25"/>
  <c r="H61" i="25" s="1"/>
  <c r="G12" i="24"/>
  <c r="H12" i="24" s="1"/>
  <c r="G13" i="24"/>
  <c r="H13" i="24" s="1"/>
  <c r="G14" i="24"/>
  <c r="H14" i="24" s="1"/>
  <c r="G15" i="24"/>
  <c r="H15" i="24" s="1"/>
  <c r="G16" i="24"/>
  <c r="G17" i="24"/>
  <c r="G18" i="24"/>
  <c r="G19" i="24"/>
  <c r="H19" i="24" s="1"/>
  <c r="G20" i="24"/>
  <c r="H20" i="24" s="1"/>
  <c r="G21" i="24"/>
  <c r="H21" i="24" s="1"/>
  <c r="G22" i="24"/>
  <c r="G23" i="24"/>
  <c r="H23" i="24" s="1"/>
  <c r="G24" i="24"/>
  <c r="H24" i="24" s="1"/>
  <c r="G25" i="24"/>
  <c r="H25" i="24" s="1"/>
  <c r="G26" i="24"/>
  <c r="H26" i="24" s="1"/>
  <c r="G27" i="24"/>
  <c r="H27" i="24" s="1"/>
  <c r="G28" i="24"/>
  <c r="G29" i="24"/>
  <c r="G30" i="24"/>
  <c r="H30" i="24" s="1"/>
  <c r="G31" i="24"/>
  <c r="H31" i="24" s="1"/>
  <c r="G32" i="24"/>
  <c r="H32" i="24" s="1"/>
  <c r="G33" i="24"/>
  <c r="H33" i="24" s="1"/>
  <c r="G34" i="24"/>
  <c r="G35" i="24"/>
  <c r="H35" i="24" s="1"/>
  <c r="G36" i="24"/>
  <c r="G37" i="24"/>
  <c r="H37" i="24" s="1"/>
  <c r="G38" i="24"/>
  <c r="G39" i="24"/>
  <c r="H39" i="24" s="1"/>
  <c r="G40" i="24"/>
  <c r="G41" i="24"/>
  <c r="G42" i="24"/>
  <c r="H42" i="24" s="1"/>
  <c r="G43" i="24"/>
  <c r="H43" i="24" s="1"/>
  <c r="G44" i="24"/>
  <c r="H44" i="24" s="1"/>
  <c r="G45" i="24"/>
  <c r="H45" i="24" s="1"/>
  <c r="G46" i="24"/>
  <c r="H46" i="24" s="1"/>
  <c r="G47" i="24"/>
  <c r="H47" i="24" s="1"/>
  <c r="G48" i="24"/>
  <c r="G49" i="24"/>
  <c r="G50" i="24"/>
  <c r="G51" i="24"/>
  <c r="H51" i="24" s="1"/>
  <c r="G52" i="24"/>
  <c r="H52" i="24" s="1"/>
  <c r="G53" i="24"/>
  <c r="H53" i="24" s="1"/>
  <c r="G54" i="24"/>
  <c r="G55" i="24"/>
  <c r="H55" i="24" s="1"/>
  <c r="G56" i="24"/>
  <c r="H56" i="24" s="1"/>
  <c r="G57" i="24"/>
  <c r="H57" i="24" s="1"/>
  <c r="G58" i="24"/>
  <c r="H58" i="24" s="1"/>
  <c r="G59" i="24"/>
  <c r="H59" i="24" s="1"/>
  <c r="G60" i="24"/>
  <c r="G61" i="24"/>
  <c r="G12" i="23"/>
  <c r="G13" i="23"/>
  <c r="H13" i="23" s="1"/>
  <c r="G14" i="23"/>
  <c r="G15" i="23"/>
  <c r="G16" i="23"/>
  <c r="G17" i="23"/>
  <c r="H17" i="23" s="1"/>
  <c r="G18" i="23"/>
  <c r="G19" i="23"/>
  <c r="H19" i="23" s="1"/>
  <c r="G20" i="23"/>
  <c r="H20" i="23" s="1"/>
  <c r="G21" i="23"/>
  <c r="H21" i="23" s="1"/>
  <c r="G22" i="23"/>
  <c r="G23" i="23"/>
  <c r="H23" i="23" s="1"/>
  <c r="G24" i="23"/>
  <c r="H24" i="23" s="1"/>
  <c r="G25" i="23"/>
  <c r="H25" i="23" s="1"/>
  <c r="G26" i="23"/>
  <c r="G27" i="23"/>
  <c r="H27" i="23" s="1"/>
  <c r="G28" i="23"/>
  <c r="G29" i="23"/>
  <c r="H29" i="23" s="1"/>
  <c r="G30" i="23"/>
  <c r="G31" i="23"/>
  <c r="H31" i="23" s="1"/>
  <c r="G32" i="23"/>
  <c r="H32" i="23" s="1"/>
  <c r="G33" i="23"/>
  <c r="H33" i="23" s="1"/>
  <c r="G34" i="23"/>
  <c r="G35" i="23"/>
  <c r="H35" i="23" s="1"/>
  <c r="G36" i="23"/>
  <c r="H36" i="23" s="1"/>
  <c r="G37" i="23"/>
  <c r="H37" i="23" s="1"/>
  <c r="G38" i="23"/>
  <c r="G39" i="23"/>
  <c r="H39" i="23" s="1"/>
  <c r="G40" i="23"/>
  <c r="H40" i="23" s="1"/>
  <c r="G41" i="23"/>
  <c r="H41" i="23" s="1"/>
  <c r="G42" i="23"/>
  <c r="G43" i="23"/>
  <c r="H43" i="23" s="1"/>
  <c r="G44" i="23"/>
  <c r="G45" i="23"/>
  <c r="H45" i="23" s="1"/>
  <c r="G46" i="23"/>
  <c r="G47" i="23"/>
  <c r="G48" i="23"/>
  <c r="G49" i="23"/>
  <c r="H49" i="23" s="1"/>
  <c r="G50" i="23"/>
  <c r="G51" i="23"/>
  <c r="H51" i="23" s="1"/>
  <c r="G52" i="23"/>
  <c r="H52" i="23" s="1"/>
  <c r="G53" i="23"/>
  <c r="H53" i="23" s="1"/>
  <c r="G54" i="23"/>
  <c r="G55" i="23"/>
  <c r="H55" i="23" s="1"/>
  <c r="G56" i="23"/>
  <c r="H56" i="23" s="1"/>
  <c r="G57" i="23"/>
  <c r="H57" i="23" s="1"/>
  <c r="G58" i="23"/>
  <c r="G59" i="23"/>
  <c r="H59" i="23" s="1"/>
  <c r="G60" i="23"/>
  <c r="G61" i="23"/>
  <c r="H61" i="23" s="1"/>
  <c r="G12" i="22"/>
  <c r="G13" i="22"/>
  <c r="H13" i="22" s="1"/>
  <c r="G14" i="22"/>
  <c r="H14" i="22" s="1"/>
  <c r="G15" i="22"/>
  <c r="H15" i="22" s="1"/>
  <c r="G16" i="22"/>
  <c r="G17" i="22"/>
  <c r="H17" i="22" s="1"/>
  <c r="G18" i="22"/>
  <c r="H18" i="22" s="1"/>
  <c r="G19" i="22"/>
  <c r="H19" i="22" s="1"/>
  <c r="G20" i="22"/>
  <c r="G21" i="22"/>
  <c r="H21" i="22" s="1"/>
  <c r="G22" i="22"/>
  <c r="H22" i="22" s="1"/>
  <c r="G23" i="22"/>
  <c r="H23" i="22" s="1"/>
  <c r="G24" i="22"/>
  <c r="G25" i="22"/>
  <c r="H25" i="22" s="1"/>
  <c r="G26" i="22"/>
  <c r="H26" i="22" s="1"/>
  <c r="G27" i="22"/>
  <c r="H27" i="22" s="1"/>
  <c r="G28" i="22"/>
  <c r="G29" i="22"/>
  <c r="H29" i="22" s="1"/>
  <c r="G30" i="22"/>
  <c r="H30" i="22" s="1"/>
  <c r="G31" i="22"/>
  <c r="H31" i="22" s="1"/>
  <c r="G32" i="22"/>
  <c r="G33" i="22"/>
  <c r="H33" i="22" s="1"/>
  <c r="G34" i="22"/>
  <c r="H34" i="22" s="1"/>
  <c r="G35" i="22"/>
  <c r="H35" i="22" s="1"/>
  <c r="G36" i="22"/>
  <c r="G37" i="22"/>
  <c r="H37" i="22" s="1"/>
  <c r="G38" i="22"/>
  <c r="H38" i="22" s="1"/>
  <c r="G39" i="22"/>
  <c r="H39" i="22" s="1"/>
  <c r="G40" i="22"/>
  <c r="G41" i="22"/>
  <c r="H41" i="22" s="1"/>
  <c r="G42" i="22"/>
  <c r="H42" i="22" s="1"/>
  <c r="G43" i="22"/>
  <c r="H43" i="22" s="1"/>
  <c r="G44" i="22"/>
  <c r="G45" i="22"/>
  <c r="H45" i="22" s="1"/>
  <c r="G46" i="22"/>
  <c r="H46" i="22" s="1"/>
  <c r="G47" i="22"/>
  <c r="H47" i="22" s="1"/>
  <c r="G48" i="22"/>
  <c r="G49" i="22"/>
  <c r="H49" i="22" s="1"/>
  <c r="G50" i="22"/>
  <c r="H50" i="22" s="1"/>
  <c r="G51" i="22"/>
  <c r="H51" i="22" s="1"/>
  <c r="G52" i="22"/>
  <c r="G53" i="22"/>
  <c r="H53" i="22" s="1"/>
  <c r="G54" i="22"/>
  <c r="H54" i="22" s="1"/>
  <c r="G55" i="22"/>
  <c r="H55" i="22" s="1"/>
  <c r="G56" i="22"/>
  <c r="G57" i="22"/>
  <c r="H57" i="22" s="1"/>
  <c r="G58" i="22"/>
  <c r="H58" i="22" s="1"/>
  <c r="G59" i="22"/>
  <c r="H59" i="22" s="1"/>
  <c r="G60" i="22"/>
  <c r="G61" i="22"/>
  <c r="H61" i="22" s="1"/>
  <c r="G12" i="21"/>
  <c r="H12" i="21" s="1"/>
  <c r="G12" i="20"/>
  <c r="H12" i="20" s="1"/>
  <c r="G12" i="19"/>
  <c r="G12" i="5"/>
  <c r="H12" i="5" s="1"/>
  <c r="H14" i="27"/>
  <c r="H18" i="27"/>
  <c r="H19" i="27"/>
  <c r="H22" i="27"/>
  <c r="H23" i="27"/>
  <c r="H26" i="27"/>
  <c r="H30" i="27"/>
  <c r="H34" i="27"/>
  <c r="H35" i="27"/>
  <c r="H36" i="27"/>
  <c r="H38" i="27"/>
  <c r="H39" i="27"/>
  <c r="H40" i="27"/>
  <c r="H42" i="27"/>
  <c r="H46" i="27"/>
  <c r="H47" i="27"/>
  <c r="H50" i="27"/>
  <c r="H52" i="27"/>
  <c r="H54" i="27"/>
  <c r="H55" i="27"/>
  <c r="H58" i="27"/>
  <c r="H59" i="27"/>
  <c r="H12" i="26"/>
  <c r="H13" i="26"/>
  <c r="H14" i="26"/>
  <c r="H18" i="26"/>
  <c r="H24" i="26"/>
  <c r="H25" i="26"/>
  <c r="H30" i="26"/>
  <c r="H32" i="26"/>
  <c r="H34" i="26"/>
  <c r="H36" i="26"/>
  <c r="H37" i="26"/>
  <c r="H44" i="26"/>
  <c r="H45" i="26"/>
  <c r="H46" i="26"/>
  <c r="H50" i="26"/>
  <c r="H56" i="26"/>
  <c r="H57" i="26"/>
  <c r="H12" i="25"/>
  <c r="H18" i="25"/>
  <c r="H19" i="25"/>
  <c r="H24" i="25"/>
  <c r="H26" i="25"/>
  <c r="H28" i="25"/>
  <c r="H30" i="25"/>
  <c r="H31" i="25"/>
  <c r="H38" i="25"/>
  <c r="H39" i="25"/>
  <c r="H40" i="25"/>
  <c r="H44" i="25"/>
  <c r="H50" i="25"/>
  <c r="H51" i="25"/>
  <c r="H56" i="25"/>
  <c r="H58" i="25"/>
  <c r="H60" i="25"/>
  <c r="H16" i="24"/>
  <c r="H17" i="24"/>
  <c r="H18" i="24"/>
  <c r="H22" i="24"/>
  <c r="H28" i="24"/>
  <c r="H29" i="24"/>
  <c r="H34" i="24"/>
  <c r="H36" i="24"/>
  <c r="H38" i="24"/>
  <c r="H40" i="24"/>
  <c r="H41" i="24"/>
  <c r="H48" i="24"/>
  <c r="H49" i="24"/>
  <c r="H50" i="24"/>
  <c r="H54" i="24"/>
  <c r="H60" i="24"/>
  <c r="H61" i="24"/>
  <c r="H12" i="23"/>
  <c r="H14" i="23"/>
  <c r="H15" i="23"/>
  <c r="H16" i="23"/>
  <c r="H18" i="23"/>
  <c r="H22" i="23"/>
  <c r="H26" i="23"/>
  <c r="H28" i="23"/>
  <c r="H30" i="23"/>
  <c r="H34" i="23"/>
  <c r="H38" i="23"/>
  <c r="H42" i="23"/>
  <c r="H44" i="23"/>
  <c r="H46" i="23"/>
  <c r="H47" i="23"/>
  <c r="H48" i="23"/>
  <c r="H50" i="23"/>
  <c r="H54" i="23"/>
  <c r="H58" i="23"/>
  <c r="H60" i="23"/>
  <c r="H12" i="22"/>
  <c r="H16" i="22"/>
  <c r="H20" i="22"/>
  <c r="H24" i="22"/>
  <c r="H28" i="22"/>
  <c r="H32" i="22"/>
  <c r="H36" i="22"/>
  <c r="H40" i="22"/>
  <c r="H44" i="22"/>
  <c r="H48" i="22"/>
  <c r="H52" i="22"/>
  <c r="H56" i="22"/>
  <c r="H60" i="22"/>
  <c r="G13" i="21"/>
  <c r="H13" i="21" s="1"/>
  <c r="G14" i="21"/>
  <c r="H14" i="21" s="1"/>
  <c r="G15" i="21"/>
  <c r="H15" i="21" s="1"/>
  <c r="G16" i="21"/>
  <c r="H16" i="21" s="1"/>
  <c r="G17" i="21"/>
  <c r="H17" i="21" s="1"/>
  <c r="G18" i="21"/>
  <c r="H18" i="21" s="1"/>
  <c r="G19" i="21"/>
  <c r="H19" i="21" s="1"/>
  <c r="G20" i="21"/>
  <c r="H20" i="21" s="1"/>
  <c r="G21" i="21"/>
  <c r="H21" i="21" s="1"/>
  <c r="G22" i="21"/>
  <c r="H22" i="21" s="1"/>
  <c r="G23" i="21"/>
  <c r="H23" i="21" s="1"/>
  <c r="G24" i="21"/>
  <c r="H24" i="21" s="1"/>
  <c r="G25" i="21"/>
  <c r="H25" i="21" s="1"/>
  <c r="G26" i="21"/>
  <c r="H26" i="21" s="1"/>
  <c r="G27" i="21"/>
  <c r="H27" i="21" s="1"/>
  <c r="G28" i="21"/>
  <c r="H28" i="21" s="1"/>
  <c r="G29" i="21"/>
  <c r="H29" i="21" s="1"/>
  <c r="G30" i="21"/>
  <c r="H30" i="21" s="1"/>
  <c r="G31" i="21"/>
  <c r="H31" i="21" s="1"/>
  <c r="G32" i="21"/>
  <c r="H32" i="21" s="1"/>
  <c r="G33" i="21"/>
  <c r="H33" i="21" s="1"/>
  <c r="G34" i="21"/>
  <c r="H34" i="21" s="1"/>
  <c r="G35" i="21"/>
  <c r="H35" i="21" s="1"/>
  <c r="G36" i="21"/>
  <c r="H36" i="21" s="1"/>
  <c r="G37" i="21"/>
  <c r="H37" i="21" s="1"/>
  <c r="G38" i="21"/>
  <c r="H38" i="21" s="1"/>
  <c r="G39" i="21"/>
  <c r="H39" i="21" s="1"/>
  <c r="G40" i="21"/>
  <c r="H40" i="21" s="1"/>
  <c r="G41" i="21"/>
  <c r="H41" i="21" s="1"/>
  <c r="G42" i="21"/>
  <c r="H42" i="21" s="1"/>
  <c r="G43" i="21"/>
  <c r="H43" i="21" s="1"/>
  <c r="G44" i="21"/>
  <c r="H44" i="21" s="1"/>
  <c r="G45" i="21"/>
  <c r="H45" i="21" s="1"/>
  <c r="G46" i="21"/>
  <c r="H46" i="21" s="1"/>
  <c r="G47" i="21"/>
  <c r="H47" i="21" s="1"/>
  <c r="G48" i="21"/>
  <c r="H48" i="21" s="1"/>
  <c r="G49" i="21"/>
  <c r="H49" i="21" s="1"/>
  <c r="G50" i="21"/>
  <c r="H50" i="21" s="1"/>
  <c r="G51" i="21"/>
  <c r="H51" i="21" s="1"/>
  <c r="G52" i="21"/>
  <c r="H52" i="21" s="1"/>
  <c r="G53" i="21"/>
  <c r="H53" i="21" s="1"/>
  <c r="G54" i="21"/>
  <c r="H54" i="21" s="1"/>
  <c r="G55" i="21"/>
  <c r="H55" i="21" s="1"/>
  <c r="G56" i="21"/>
  <c r="H56" i="21" s="1"/>
  <c r="G57" i="21"/>
  <c r="H57" i="21" s="1"/>
  <c r="G58" i="21"/>
  <c r="H58" i="21" s="1"/>
  <c r="G59" i="21"/>
  <c r="H59" i="21" s="1"/>
  <c r="G60" i="21"/>
  <c r="H60" i="21" s="1"/>
  <c r="G61" i="21"/>
  <c r="H61" i="21" s="1"/>
  <c r="G13" i="20"/>
  <c r="H13" i="20" s="1"/>
  <c r="G14" i="20"/>
  <c r="H14" i="20" s="1"/>
  <c r="G15" i="20"/>
  <c r="H15" i="20" s="1"/>
  <c r="G16" i="20"/>
  <c r="H16" i="20" s="1"/>
  <c r="G17" i="20"/>
  <c r="H17" i="20" s="1"/>
  <c r="G18" i="20"/>
  <c r="H18" i="20" s="1"/>
  <c r="G19" i="20"/>
  <c r="H19" i="20" s="1"/>
  <c r="G20" i="20"/>
  <c r="H20" i="20" s="1"/>
  <c r="G21" i="20"/>
  <c r="H21" i="20" s="1"/>
  <c r="G22" i="20"/>
  <c r="H22" i="20" s="1"/>
  <c r="G23" i="20"/>
  <c r="H23" i="20" s="1"/>
  <c r="G24" i="20"/>
  <c r="H24" i="20" s="1"/>
  <c r="G25" i="20"/>
  <c r="H25" i="20" s="1"/>
  <c r="G26" i="20"/>
  <c r="H26" i="20" s="1"/>
  <c r="G27" i="20"/>
  <c r="H27" i="20" s="1"/>
  <c r="G28" i="20"/>
  <c r="H28" i="20" s="1"/>
  <c r="G29" i="20"/>
  <c r="H29" i="20" s="1"/>
  <c r="G30" i="20"/>
  <c r="H30" i="20" s="1"/>
  <c r="G31" i="20"/>
  <c r="H31" i="20" s="1"/>
  <c r="G32" i="20"/>
  <c r="H32" i="20" s="1"/>
  <c r="G33" i="20"/>
  <c r="H33" i="20" s="1"/>
  <c r="G34" i="20"/>
  <c r="H34" i="20" s="1"/>
  <c r="G35" i="20"/>
  <c r="H35" i="20" s="1"/>
  <c r="G36" i="20"/>
  <c r="H36" i="20" s="1"/>
  <c r="G37" i="20"/>
  <c r="H37" i="20" s="1"/>
  <c r="G38" i="20"/>
  <c r="H38" i="20" s="1"/>
  <c r="G39" i="20"/>
  <c r="H39" i="20" s="1"/>
  <c r="G40" i="20"/>
  <c r="H40" i="20" s="1"/>
  <c r="G41" i="20"/>
  <c r="H41" i="20" s="1"/>
  <c r="G42" i="20"/>
  <c r="H42" i="20" s="1"/>
  <c r="G43" i="20"/>
  <c r="H43" i="20" s="1"/>
  <c r="G44" i="20"/>
  <c r="H44" i="20" s="1"/>
  <c r="G45" i="20"/>
  <c r="H45" i="20" s="1"/>
  <c r="G46" i="20"/>
  <c r="H46" i="20" s="1"/>
  <c r="G47" i="20"/>
  <c r="H47" i="20" s="1"/>
  <c r="G48" i="20"/>
  <c r="H48" i="20" s="1"/>
  <c r="G49" i="20"/>
  <c r="H49" i="20" s="1"/>
  <c r="G50" i="20"/>
  <c r="H50" i="20" s="1"/>
  <c r="G51" i="20"/>
  <c r="H51" i="20" s="1"/>
  <c r="G52" i="20"/>
  <c r="H52" i="20" s="1"/>
  <c r="G53" i="20"/>
  <c r="H53" i="20" s="1"/>
  <c r="G54" i="20"/>
  <c r="H54" i="20" s="1"/>
  <c r="G55" i="20"/>
  <c r="H55" i="20" s="1"/>
  <c r="G56" i="20"/>
  <c r="H56" i="20" s="1"/>
  <c r="G57" i="20"/>
  <c r="H57" i="20" s="1"/>
  <c r="G58" i="20"/>
  <c r="H58" i="20" s="1"/>
  <c r="G59" i="20"/>
  <c r="H59" i="20" s="1"/>
  <c r="G60" i="20"/>
  <c r="H60" i="20" s="1"/>
  <c r="G61" i="20"/>
  <c r="H61" i="20" s="1"/>
  <c r="H12" i="19"/>
  <c r="G13" i="19"/>
  <c r="H13" i="19" s="1"/>
  <c r="G14" i="19"/>
  <c r="H14" i="19" s="1"/>
  <c r="G15" i="19"/>
  <c r="H15" i="19" s="1"/>
  <c r="G16" i="19"/>
  <c r="H16" i="19" s="1"/>
  <c r="G17" i="19"/>
  <c r="H17" i="19" s="1"/>
  <c r="G18" i="19"/>
  <c r="H18" i="19" s="1"/>
  <c r="G19" i="19"/>
  <c r="H19" i="19" s="1"/>
  <c r="G20" i="19"/>
  <c r="H20" i="19" s="1"/>
  <c r="G21" i="19"/>
  <c r="H21" i="19" s="1"/>
  <c r="G22" i="19"/>
  <c r="H22" i="19" s="1"/>
  <c r="G23" i="19"/>
  <c r="H23" i="19" s="1"/>
  <c r="G24" i="19"/>
  <c r="H24" i="19" s="1"/>
  <c r="G25" i="19"/>
  <c r="H25" i="19" s="1"/>
  <c r="G26" i="19"/>
  <c r="H26" i="19" s="1"/>
  <c r="G27" i="19"/>
  <c r="H27" i="19" s="1"/>
  <c r="G28" i="19"/>
  <c r="H28" i="19" s="1"/>
  <c r="G29" i="19"/>
  <c r="H29" i="19" s="1"/>
  <c r="G30" i="19"/>
  <c r="H30" i="19" s="1"/>
  <c r="G31" i="19"/>
  <c r="H31" i="19" s="1"/>
  <c r="G32" i="19"/>
  <c r="H32" i="19" s="1"/>
  <c r="G33" i="19"/>
  <c r="H33" i="19" s="1"/>
  <c r="G34" i="19"/>
  <c r="H34" i="19" s="1"/>
  <c r="G35" i="19"/>
  <c r="H35" i="19" s="1"/>
  <c r="G36" i="19"/>
  <c r="H36" i="19" s="1"/>
  <c r="G37" i="19"/>
  <c r="H37" i="19" s="1"/>
  <c r="G38" i="19"/>
  <c r="H38" i="19" s="1"/>
  <c r="G39" i="19"/>
  <c r="H39" i="19" s="1"/>
  <c r="G40" i="19"/>
  <c r="H40" i="19" s="1"/>
  <c r="G41" i="19"/>
  <c r="H41" i="19" s="1"/>
  <c r="G42" i="19"/>
  <c r="H42" i="19" s="1"/>
  <c r="G43" i="19"/>
  <c r="H43" i="19" s="1"/>
  <c r="G44" i="19"/>
  <c r="H44" i="19" s="1"/>
  <c r="G45" i="19"/>
  <c r="H45" i="19" s="1"/>
  <c r="G46" i="19"/>
  <c r="H46" i="19" s="1"/>
  <c r="G47" i="19"/>
  <c r="H47" i="19" s="1"/>
  <c r="G48" i="19"/>
  <c r="H48" i="19" s="1"/>
  <c r="G49" i="19"/>
  <c r="H49" i="19" s="1"/>
  <c r="G50" i="19"/>
  <c r="H50" i="19" s="1"/>
  <c r="G51" i="19"/>
  <c r="H51" i="19" s="1"/>
  <c r="G52" i="19"/>
  <c r="H52" i="19" s="1"/>
  <c r="G53" i="19"/>
  <c r="H53" i="19" s="1"/>
  <c r="G54" i="19"/>
  <c r="H54" i="19" s="1"/>
  <c r="G55" i="19"/>
  <c r="H55" i="19" s="1"/>
  <c r="G56" i="19"/>
  <c r="H56" i="19" s="1"/>
  <c r="G57" i="19"/>
  <c r="H57" i="19" s="1"/>
  <c r="G58" i="19"/>
  <c r="H58" i="19" s="1"/>
  <c r="G59" i="19"/>
  <c r="H59" i="19" s="1"/>
  <c r="G60" i="19"/>
  <c r="H60" i="19" s="1"/>
  <c r="G61" i="19"/>
  <c r="H61" i="19" s="1"/>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H13" i="5" l="1"/>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14" i="5" l="1"/>
  <c r="H10" i="19"/>
  <c r="A61" i="27"/>
  <c r="A60" i="27"/>
  <c r="A59" i="27"/>
  <c r="A58" i="27"/>
  <c r="A57" i="27"/>
  <c r="A56" i="27"/>
  <c r="A55" i="27"/>
  <c r="A54" i="27"/>
  <c r="A53" i="27"/>
  <c r="A52" i="27"/>
  <c r="A51" i="27"/>
  <c r="A50" i="27"/>
  <c r="A49" i="27"/>
  <c r="A48" i="27"/>
  <c r="A47" i="27"/>
  <c r="A46" i="27"/>
  <c r="A45" i="27"/>
  <c r="A44" i="27"/>
  <c r="A43" i="27"/>
  <c r="A42" i="27"/>
  <c r="A41" i="27"/>
  <c r="A40" i="27"/>
  <c r="A39" i="27"/>
  <c r="A38" i="27"/>
  <c r="A37" i="27"/>
  <c r="A36" i="27"/>
  <c r="A35" i="27"/>
  <c r="A34" i="27"/>
  <c r="A33" i="27"/>
  <c r="A32" i="27"/>
  <c r="A31" i="27"/>
  <c r="A30" i="27"/>
  <c r="A29" i="27"/>
  <c r="A28" i="27"/>
  <c r="A27" i="27"/>
  <c r="A26" i="27"/>
  <c r="K25" i="27"/>
  <c r="A25" i="27"/>
  <c r="K24" i="27"/>
  <c r="A24" i="27"/>
  <c r="K23" i="27"/>
  <c r="A23" i="27"/>
  <c r="K22" i="27"/>
  <c r="A22" i="27"/>
  <c r="K21" i="27"/>
  <c r="A21" i="27"/>
  <c r="K20" i="27"/>
  <c r="A20" i="27"/>
  <c r="K19" i="27"/>
  <c r="A19" i="27"/>
  <c r="K18" i="27"/>
  <c r="A18" i="27"/>
  <c r="K17" i="27"/>
  <c r="A17" i="27"/>
  <c r="K16" i="27"/>
  <c r="A16" i="27"/>
  <c r="K15" i="27"/>
  <c r="A15" i="27"/>
  <c r="K14" i="27"/>
  <c r="A14" i="27"/>
  <c r="K13" i="27"/>
  <c r="A13" i="27"/>
  <c r="K12" i="27"/>
  <c r="H10" i="27"/>
  <c r="A12" i="27"/>
  <c r="A61" i="26"/>
  <c r="A60" i="26"/>
  <c r="A59" i="26"/>
  <c r="A58" i="26"/>
  <c r="A57" i="26"/>
  <c r="A56" i="26"/>
  <c r="A55" i="26"/>
  <c r="A54" i="26"/>
  <c r="A53" i="26"/>
  <c r="A52" i="26"/>
  <c r="A51" i="26"/>
  <c r="A50" i="26"/>
  <c r="A49" i="26"/>
  <c r="A48" i="26"/>
  <c r="A47" i="26"/>
  <c r="A46" i="26"/>
  <c r="A45" i="26"/>
  <c r="A44" i="26"/>
  <c r="A43" i="26"/>
  <c r="A42" i="26"/>
  <c r="A41" i="26"/>
  <c r="A40" i="26"/>
  <c r="A39" i="26"/>
  <c r="A38" i="26"/>
  <c r="A37" i="26"/>
  <c r="A36" i="26"/>
  <c r="A35" i="26"/>
  <c r="A34" i="26"/>
  <c r="A33" i="26"/>
  <c r="A32" i="26"/>
  <c r="A31" i="26"/>
  <c r="A30" i="26"/>
  <c r="A29" i="26"/>
  <c r="A28" i="26"/>
  <c r="A27" i="26"/>
  <c r="A26" i="26"/>
  <c r="K25" i="26"/>
  <c r="A25" i="26"/>
  <c r="K24" i="26"/>
  <c r="A24" i="26"/>
  <c r="K23" i="26"/>
  <c r="A23" i="26"/>
  <c r="K22" i="26"/>
  <c r="A22" i="26"/>
  <c r="K21" i="26"/>
  <c r="A21" i="26"/>
  <c r="K20" i="26"/>
  <c r="A20" i="26"/>
  <c r="K19" i="26"/>
  <c r="A19" i="26"/>
  <c r="K18" i="26"/>
  <c r="A18" i="26"/>
  <c r="K17" i="26"/>
  <c r="A17" i="26"/>
  <c r="K16" i="26"/>
  <c r="A16" i="26"/>
  <c r="K15" i="26"/>
  <c r="A15" i="26"/>
  <c r="K14" i="26"/>
  <c r="A14" i="26"/>
  <c r="K13" i="26"/>
  <c r="A13" i="26"/>
  <c r="K12" i="26"/>
  <c r="H10" i="26"/>
  <c r="A12" i="26"/>
  <c r="A61" i="25"/>
  <c r="A60" i="25"/>
  <c r="A59" i="25"/>
  <c r="A58" i="25"/>
  <c r="A57" i="25"/>
  <c r="A56" i="25"/>
  <c r="A55" i="25"/>
  <c r="A54" i="25"/>
  <c r="A53" i="25"/>
  <c r="A52" i="25"/>
  <c r="A51" i="25"/>
  <c r="A50" i="25"/>
  <c r="A49" i="25"/>
  <c r="A48" i="25"/>
  <c r="A47" i="25"/>
  <c r="A46" i="25"/>
  <c r="A45" i="25"/>
  <c r="A44" i="25"/>
  <c r="A43" i="25"/>
  <c r="A42" i="25"/>
  <c r="A41" i="25"/>
  <c r="A40" i="25"/>
  <c r="A39" i="25"/>
  <c r="A38" i="25"/>
  <c r="A37" i="25"/>
  <c r="A36" i="25"/>
  <c r="A35" i="25"/>
  <c r="A34" i="25"/>
  <c r="A33" i="25"/>
  <c r="A32" i="25"/>
  <c r="A31" i="25"/>
  <c r="A30" i="25"/>
  <c r="A29" i="25"/>
  <c r="A28" i="25"/>
  <c r="A27" i="25"/>
  <c r="A26" i="25"/>
  <c r="K25" i="25"/>
  <c r="A25" i="25"/>
  <c r="K24" i="25"/>
  <c r="A24" i="25"/>
  <c r="K23" i="25"/>
  <c r="A23" i="25"/>
  <c r="K22" i="25"/>
  <c r="A22" i="25"/>
  <c r="K21" i="25"/>
  <c r="A21" i="25"/>
  <c r="K20" i="25"/>
  <c r="A20" i="25"/>
  <c r="K19" i="25"/>
  <c r="A19" i="25"/>
  <c r="K18" i="25"/>
  <c r="A18" i="25"/>
  <c r="K17" i="25"/>
  <c r="A17" i="25"/>
  <c r="K16" i="25"/>
  <c r="A16" i="25"/>
  <c r="K15" i="25"/>
  <c r="A15" i="25"/>
  <c r="K14" i="25"/>
  <c r="A14" i="25"/>
  <c r="K13" i="25"/>
  <c r="A13" i="25"/>
  <c r="K12" i="25"/>
  <c r="A12" i="25"/>
  <c r="H10" i="25"/>
  <c r="A61" i="24"/>
  <c r="A60" i="24"/>
  <c r="A59" i="24"/>
  <c r="A58" i="24"/>
  <c r="A57" i="24"/>
  <c r="A56" i="24"/>
  <c r="A55" i="24"/>
  <c r="A54" i="24"/>
  <c r="A53" i="24"/>
  <c r="A52" i="24"/>
  <c r="A51" i="24"/>
  <c r="A50" i="24"/>
  <c r="A49" i="24"/>
  <c r="A48" i="24"/>
  <c r="A47" i="24"/>
  <c r="A46" i="24"/>
  <c r="A45" i="24"/>
  <c r="A44" i="24"/>
  <c r="A43" i="24"/>
  <c r="A42" i="24"/>
  <c r="A41" i="24"/>
  <c r="A40" i="24"/>
  <c r="A39" i="24"/>
  <c r="A38" i="24"/>
  <c r="A37" i="24"/>
  <c r="A36" i="24"/>
  <c r="A35" i="24"/>
  <c r="A34" i="24"/>
  <c r="A33" i="24"/>
  <c r="A32" i="24"/>
  <c r="A31" i="24"/>
  <c r="A30" i="24"/>
  <c r="A29" i="24"/>
  <c r="A28" i="24"/>
  <c r="A27" i="24"/>
  <c r="A26" i="24"/>
  <c r="K25" i="24"/>
  <c r="A25" i="24"/>
  <c r="K24" i="24"/>
  <c r="A24" i="24"/>
  <c r="K23" i="24"/>
  <c r="A23" i="24"/>
  <c r="K22" i="24"/>
  <c r="A22" i="24"/>
  <c r="K21" i="24"/>
  <c r="A21" i="24"/>
  <c r="K20" i="24"/>
  <c r="A20" i="24"/>
  <c r="K19" i="24"/>
  <c r="A19" i="24"/>
  <c r="K18" i="24"/>
  <c r="A18" i="24"/>
  <c r="K17" i="24"/>
  <c r="A17" i="24"/>
  <c r="K16" i="24"/>
  <c r="A16" i="24"/>
  <c r="K15" i="24"/>
  <c r="H10" i="24"/>
  <c r="A15" i="24"/>
  <c r="K14" i="24"/>
  <c r="A14" i="24"/>
  <c r="K13" i="24"/>
  <c r="A13" i="24"/>
  <c r="K12" i="24"/>
  <c r="A12" i="24"/>
  <c r="A61" i="23"/>
  <c r="A60" i="23"/>
  <c r="A59" i="23"/>
  <c r="A58" i="23"/>
  <c r="A57" i="23"/>
  <c r="A56" i="23"/>
  <c r="A55" i="23"/>
  <c r="A54" i="23"/>
  <c r="A53" i="23"/>
  <c r="A52" i="23"/>
  <c r="A51" i="23"/>
  <c r="A50" i="23"/>
  <c r="A49" i="23"/>
  <c r="A48" i="23"/>
  <c r="A47" i="23"/>
  <c r="A46" i="23"/>
  <c r="A45" i="23"/>
  <c r="A44" i="23"/>
  <c r="A43" i="23"/>
  <c r="A42" i="23"/>
  <c r="A41" i="23"/>
  <c r="A40" i="23"/>
  <c r="A39" i="23"/>
  <c r="A38" i="23"/>
  <c r="A37" i="23"/>
  <c r="A36" i="23"/>
  <c r="A35" i="23"/>
  <c r="A34" i="23"/>
  <c r="A33" i="23"/>
  <c r="A32" i="23"/>
  <c r="A31" i="23"/>
  <c r="A30" i="23"/>
  <c r="A29" i="23"/>
  <c r="A28" i="23"/>
  <c r="A27" i="23"/>
  <c r="A26" i="23"/>
  <c r="K25" i="23"/>
  <c r="A25" i="23"/>
  <c r="K24" i="23"/>
  <c r="A24" i="23"/>
  <c r="K23" i="23"/>
  <c r="A23" i="23"/>
  <c r="K22" i="23"/>
  <c r="A22" i="23"/>
  <c r="K21" i="23"/>
  <c r="A21" i="23"/>
  <c r="K20" i="23"/>
  <c r="A20" i="23"/>
  <c r="K19" i="23"/>
  <c r="A19" i="23"/>
  <c r="K18" i="23"/>
  <c r="A18" i="23"/>
  <c r="K17" i="23"/>
  <c r="A17" i="23"/>
  <c r="K16" i="23"/>
  <c r="A16" i="23"/>
  <c r="K15" i="23"/>
  <c r="A15" i="23"/>
  <c r="K14" i="23"/>
  <c r="A14" i="23"/>
  <c r="K13" i="23"/>
  <c r="A13" i="23"/>
  <c r="K12" i="23"/>
  <c r="H10" i="23"/>
  <c r="A12" i="23"/>
  <c r="A61" i="22"/>
  <c r="A60" i="22"/>
  <c r="A59" i="22"/>
  <c r="A58" i="22"/>
  <c r="A57" i="22"/>
  <c r="A56" i="22"/>
  <c r="A55" i="22"/>
  <c r="A54" i="22"/>
  <c r="A53" i="22"/>
  <c r="A52" i="22"/>
  <c r="A51" i="22"/>
  <c r="A50" i="22"/>
  <c r="A49" i="22"/>
  <c r="A48" i="22"/>
  <c r="A47" i="22"/>
  <c r="A46" i="22"/>
  <c r="A45" i="22"/>
  <c r="A44" i="22"/>
  <c r="A43" i="22"/>
  <c r="A42" i="22"/>
  <c r="A41" i="22"/>
  <c r="A40" i="22"/>
  <c r="A39" i="22"/>
  <c r="A38" i="22"/>
  <c r="A37" i="22"/>
  <c r="A36" i="22"/>
  <c r="A35" i="22"/>
  <c r="A34" i="22"/>
  <c r="A33" i="22"/>
  <c r="A32" i="22"/>
  <c r="A31" i="22"/>
  <c r="A30" i="22"/>
  <c r="A29" i="22"/>
  <c r="A28" i="22"/>
  <c r="A27" i="22"/>
  <c r="A26" i="22"/>
  <c r="K25" i="22"/>
  <c r="A25" i="22"/>
  <c r="K24" i="22"/>
  <c r="A24" i="22"/>
  <c r="K23" i="22"/>
  <c r="A23" i="22"/>
  <c r="K22" i="22"/>
  <c r="A22" i="22"/>
  <c r="K21" i="22"/>
  <c r="A21" i="22"/>
  <c r="K20" i="22"/>
  <c r="A20" i="22"/>
  <c r="K19" i="22"/>
  <c r="A19" i="22"/>
  <c r="K18" i="22"/>
  <c r="A18" i="22"/>
  <c r="K17" i="22"/>
  <c r="A17" i="22"/>
  <c r="K16" i="22"/>
  <c r="A16" i="22"/>
  <c r="K15" i="22"/>
  <c r="A15" i="22"/>
  <c r="K14" i="22"/>
  <c r="A14" i="22"/>
  <c r="K13" i="22"/>
  <c r="A13" i="22"/>
  <c r="K12" i="22"/>
  <c r="A12" i="22"/>
  <c r="A61" i="21"/>
  <c r="A60" i="21"/>
  <c r="A59" i="21"/>
  <c r="A58" i="21"/>
  <c r="A57" i="21"/>
  <c r="A56" i="21"/>
  <c r="A55" i="21"/>
  <c r="A54" i="21"/>
  <c r="A53" i="21"/>
  <c r="A52" i="21"/>
  <c r="A51" i="21"/>
  <c r="A50" i="21"/>
  <c r="A49" i="21"/>
  <c r="A48" i="21"/>
  <c r="A47" i="21"/>
  <c r="A46" i="21"/>
  <c r="A45" i="21"/>
  <c r="A44" i="21"/>
  <c r="A43" i="21"/>
  <c r="A42" i="21"/>
  <c r="A41" i="21"/>
  <c r="A40" i="21"/>
  <c r="A39" i="21"/>
  <c r="A38" i="21"/>
  <c r="A37" i="21"/>
  <c r="A36" i="21"/>
  <c r="A35" i="21"/>
  <c r="A34" i="21"/>
  <c r="A33" i="21"/>
  <c r="A32" i="21"/>
  <c r="A31" i="21"/>
  <c r="A30" i="21"/>
  <c r="A29" i="21"/>
  <c r="A28" i="21"/>
  <c r="A27" i="21"/>
  <c r="A26" i="21"/>
  <c r="K25" i="21"/>
  <c r="A25" i="21"/>
  <c r="K24" i="21"/>
  <c r="A24" i="21"/>
  <c r="K23" i="21"/>
  <c r="A23" i="21"/>
  <c r="K22" i="21"/>
  <c r="A22" i="21"/>
  <c r="K21" i="21"/>
  <c r="A21" i="21"/>
  <c r="K20" i="21"/>
  <c r="A20" i="21"/>
  <c r="K19" i="21"/>
  <c r="A19" i="21"/>
  <c r="K18" i="21"/>
  <c r="A18" i="21"/>
  <c r="K17" i="21"/>
  <c r="A17" i="21"/>
  <c r="K16" i="21"/>
  <c r="A16" i="21"/>
  <c r="K15" i="21"/>
  <c r="A15" i="21"/>
  <c r="K14" i="21"/>
  <c r="A14" i="21"/>
  <c r="K13" i="21"/>
  <c r="A13" i="21"/>
  <c r="K12" i="21"/>
  <c r="H10" i="21"/>
  <c r="A12" i="21"/>
  <c r="A61" i="20"/>
  <c r="A60" i="20"/>
  <c r="A59" i="20"/>
  <c r="A58" i="20"/>
  <c r="A57" i="20"/>
  <c r="A56" i="20"/>
  <c r="A55" i="20"/>
  <c r="A54" i="20"/>
  <c r="A53" i="20"/>
  <c r="A52" i="20"/>
  <c r="A51" i="20"/>
  <c r="A50" i="20"/>
  <c r="A49" i="20"/>
  <c r="A48" i="20"/>
  <c r="A47" i="20"/>
  <c r="A46" i="20"/>
  <c r="A45" i="20"/>
  <c r="A44" i="20"/>
  <c r="A43" i="20"/>
  <c r="A42" i="20"/>
  <c r="A41" i="20"/>
  <c r="A40" i="20"/>
  <c r="A39" i="20"/>
  <c r="A38" i="20"/>
  <c r="A37" i="20"/>
  <c r="A36" i="20"/>
  <c r="A35" i="20"/>
  <c r="A34" i="20"/>
  <c r="A33" i="20"/>
  <c r="A32" i="20"/>
  <c r="A31" i="20"/>
  <c r="A30" i="20"/>
  <c r="A29" i="20"/>
  <c r="A28" i="20"/>
  <c r="A27" i="20"/>
  <c r="A26" i="20"/>
  <c r="K25" i="20"/>
  <c r="A25" i="20"/>
  <c r="K24" i="20"/>
  <c r="A24" i="20"/>
  <c r="K23" i="20"/>
  <c r="A23" i="20"/>
  <c r="K22" i="20"/>
  <c r="A22" i="20"/>
  <c r="K21" i="20"/>
  <c r="A21" i="20"/>
  <c r="K20" i="20"/>
  <c r="A20" i="20"/>
  <c r="K19" i="20"/>
  <c r="A19" i="20"/>
  <c r="K18" i="20"/>
  <c r="A18" i="20"/>
  <c r="K17" i="20"/>
  <c r="A17" i="20"/>
  <c r="K16" i="20"/>
  <c r="A16" i="20"/>
  <c r="K15" i="20"/>
  <c r="A15" i="20"/>
  <c r="K14" i="20"/>
  <c r="A14" i="20"/>
  <c r="K13" i="20"/>
  <c r="A13" i="20"/>
  <c r="K12" i="20"/>
  <c r="A12" i="20"/>
  <c r="A61" i="19"/>
  <c r="A60" i="19"/>
  <c r="A59" i="19"/>
  <c r="A58" i="19"/>
  <c r="A57" i="19"/>
  <c r="A56" i="19"/>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K25" i="19"/>
  <c r="A25" i="19"/>
  <c r="K24" i="19"/>
  <c r="A24" i="19"/>
  <c r="K23" i="19"/>
  <c r="A23" i="19"/>
  <c r="K22" i="19"/>
  <c r="A22" i="19"/>
  <c r="K21" i="19"/>
  <c r="A21" i="19"/>
  <c r="K20" i="19"/>
  <c r="A20" i="19"/>
  <c r="K19" i="19"/>
  <c r="A19" i="19"/>
  <c r="K18" i="19"/>
  <c r="A18" i="19"/>
  <c r="K17" i="19"/>
  <c r="A17" i="19"/>
  <c r="K16" i="19"/>
  <c r="A16" i="19"/>
  <c r="K15" i="19"/>
  <c r="A15" i="19"/>
  <c r="K14" i="19"/>
  <c r="A14" i="19"/>
  <c r="K13" i="19"/>
  <c r="A13" i="19"/>
  <c r="K12" i="19"/>
  <c r="A12" i="19"/>
  <c r="K26" i="26" l="1"/>
  <c r="K26" i="24"/>
  <c r="K26" i="20"/>
  <c r="H10" i="22"/>
  <c r="K26" i="22"/>
  <c r="K26" i="19"/>
  <c r="K26" i="27"/>
  <c r="K26" i="21"/>
  <c r="K26" i="23"/>
  <c r="K26" i="25"/>
  <c r="F179" i="17"/>
  <c r="C53" i="4" s="1"/>
  <c r="F133" i="17"/>
  <c r="C52" i="4" s="1"/>
  <c r="F87" i="17"/>
  <c r="C51" i="4" s="1"/>
  <c r="F41" i="17"/>
  <c r="C50" i="4" s="1"/>
  <c r="C57" i="4" l="1"/>
  <c r="K12" i="5"/>
  <c r="F7" i="4" s="1"/>
  <c r="A60" i="5"/>
  <c r="A61" i="5"/>
  <c r="A36" i="5"/>
  <c r="A37" i="5"/>
  <c r="A38" i="5"/>
  <c r="A39" i="5"/>
  <c r="A40" i="5"/>
  <c r="A41" i="5"/>
  <c r="A42" i="5"/>
  <c r="A43" i="5"/>
  <c r="A44" i="5"/>
  <c r="A45" i="5"/>
  <c r="A46" i="5"/>
  <c r="A47" i="5"/>
  <c r="A48" i="5"/>
  <c r="A49" i="5"/>
  <c r="A50" i="5"/>
  <c r="A51" i="5"/>
  <c r="A52" i="5"/>
  <c r="A53" i="5"/>
  <c r="A54" i="5"/>
  <c r="A55" i="5"/>
  <c r="A56" i="5"/>
  <c r="A57" i="5"/>
  <c r="A58" i="5"/>
  <c r="A59" i="5"/>
  <c r="A35" i="5"/>
  <c r="A34" i="5"/>
  <c r="A33" i="5"/>
  <c r="A32" i="5"/>
  <c r="A31" i="5"/>
  <c r="A30" i="5"/>
  <c r="A29" i="5"/>
  <c r="A28" i="5"/>
  <c r="A27" i="5"/>
  <c r="A26" i="5"/>
  <c r="K25" i="5"/>
  <c r="F20" i="4" s="1"/>
  <c r="A25" i="5"/>
  <c r="K24" i="5"/>
  <c r="F19" i="4" s="1"/>
  <c r="A24" i="5"/>
  <c r="K23" i="5"/>
  <c r="F18" i="4" s="1"/>
  <c r="A23" i="5"/>
  <c r="K22" i="5"/>
  <c r="F17" i="4" s="1"/>
  <c r="A22" i="5"/>
  <c r="K21" i="5"/>
  <c r="F16" i="4" s="1"/>
  <c r="A21" i="5"/>
  <c r="K20" i="5"/>
  <c r="F15" i="4" s="1"/>
  <c r="A20" i="5"/>
  <c r="K19" i="5"/>
  <c r="F14" i="4" s="1"/>
  <c r="A19" i="5"/>
  <c r="K18" i="5"/>
  <c r="F13" i="4" s="1"/>
  <c r="A18" i="5"/>
  <c r="K17" i="5"/>
  <c r="F12" i="4" s="1"/>
  <c r="A17" i="5"/>
  <c r="K16" i="5"/>
  <c r="F11" i="4" s="1"/>
  <c r="A16" i="5"/>
  <c r="K15" i="5"/>
  <c r="F10" i="4" s="1"/>
  <c r="A15" i="5"/>
  <c r="K14" i="5"/>
  <c r="F9" i="4" s="1"/>
  <c r="A14" i="5"/>
  <c r="K13" i="5"/>
  <c r="F8" i="4" s="1"/>
  <c r="A13" i="5"/>
  <c r="A12" i="5"/>
  <c r="F23" i="4"/>
  <c r="F22" i="4" l="1"/>
  <c r="H10" i="5"/>
  <c r="K26" i="5"/>
  <c r="F25" i="4" l="1"/>
  <c r="C60" i="4" s="1"/>
  <c r="C59" i="4" l="1"/>
  <c r="C61" i="4" s="1"/>
  <c r="H10" i="20"/>
  <c r="C62" i="4" l="1"/>
</calcChain>
</file>

<file path=xl/sharedStrings.xml><?xml version="1.0" encoding="utf-8"?>
<sst xmlns="http://schemas.openxmlformats.org/spreadsheetml/2006/main" count="873" uniqueCount="151">
  <si>
    <t>Total</t>
  </si>
  <si>
    <t>Per diem</t>
  </si>
  <si>
    <t>Description</t>
  </si>
  <si>
    <t xml:space="preserve">Date            </t>
  </si>
  <si>
    <t xml:space="preserve">Signature : </t>
  </si>
  <si>
    <t>CAD</t>
  </si>
  <si>
    <t>USD</t>
  </si>
  <si>
    <t>EUR</t>
  </si>
  <si>
    <t>PIP</t>
  </si>
  <si>
    <t>Research</t>
  </si>
  <si>
    <t>Recherche</t>
  </si>
  <si>
    <t>GBP</t>
  </si>
  <si>
    <t>CHF</t>
  </si>
  <si>
    <t>MAD</t>
  </si>
  <si>
    <t>AUD</t>
  </si>
  <si>
    <t>MXN</t>
  </si>
  <si>
    <t>CLP</t>
  </si>
  <si>
    <t>COP</t>
  </si>
  <si>
    <t>ARS</t>
  </si>
  <si>
    <t>DOP</t>
  </si>
  <si>
    <t>ZAR</t>
  </si>
  <si>
    <t>BRL</t>
  </si>
  <si>
    <t>RUB</t>
  </si>
  <si>
    <t>JPY</t>
  </si>
  <si>
    <t>CNY</t>
  </si>
  <si>
    <t>Other / Autre</t>
  </si>
  <si>
    <t>,</t>
  </si>
  <si>
    <t xml:space="preserve">Date : </t>
  </si>
  <si>
    <r>
      <t xml:space="preserve">Total CAD </t>
    </r>
    <r>
      <rPr>
        <b/>
        <sz val="12"/>
        <color theme="0"/>
        <rFont val="Calibri"/>
        <family val="2"/>
        <scheme val="minor"/>
      </rPr>
      <t>$</t>
    </r>
  </si>
  <si>
    <t>Nom / Name :</t>
  </si>
  <si>
    <t xml:space="preserve">Approuvé par / Approved by : </t>
  </si>
  <si>
    <t xml:space="preserve">Pays / Country : </t>
  </si>
  <si>
    <t xml:space="preserve">Date d'approbation / Date of approval  : </t>
  </si>
  <si>
    <t>Numéro de reçu / Receipt number</t>
  </si>
  <si>
    <t>Type de dépense (voir liste déroulante) / Expense type (choose in drop list)</t>
  </si>
  <si>
    <t>Montant dans la devise d'origine / Amount in the original currency</t>
  </si>
  <si>
    <t>Devise / Currency</t>
  </si>
  <si>
    <t>À l'usage de la comptabilité / For accounting only</t>
  </si>
  <si>
    <t>Sommaire des dépenses / Expenses summary</t>
  </si>
  <si>
    <t>Billets d'avion / Airfare</t>
  </si>
  <si>
    <t>Billets de train / Train fare</t>
  </si>
  <si>
    <t>Frais de Taxi / Taxi fare</t>
  </si>
  <si>
    <t>Frais de stationnement / Parking fees</t>
  </si>
  <si>
    <t>Voiture personnelle / Personal car</t>
  </si>
  <si>
    <t>Location de voiture / Rental car</t>
  </si>
  <si>
    <t>Assurances voyage / Travel insurance</t>
  </si>
  <si>
    <t>Hébergememt / Accomodation</t>
  </si>
  <si>
    <t>Frais de garde / Dependant care</t>
  </si>
  <si>
    <t>Frais de transcription / Interview transcription</t>
  </si>
  <si>
    <t>Frais de formation linguistique / Language training fees</t>
  </si>
  <si>
    <t>Frais de colloque / Conference fees</t>
  </si>
  <si>
    <t>Divers / Miscellaneous</t>
  </si>
  <si>
    <t xml:space="preserve">Avance de fonds / Cash advance : </t>
  </si>
  <si>
    <t xml:space="preserve">Sous-total / Subtotal : </t>
  </si>
  <si>
    <t>Vous avez dépensé plus que votre avance. Votre prochaine avance sera complète. / You spent more than your advance. Your next advance will be complete.</t>
  </si>
  <si>
    <r>
      <rPr>
        <b/>
        <sz val="9"/>
        <color theme="0"/>
        <rFont val="Calibri"/>
        <family val="2"/>
        <scheme val="minor"/>
      </rPr>
      <t>*</t>
    </r>
    <r>
      <rPr>
        <b/>
        <sz val="8"/>
        <color theme="0"/>
        <rFont val="Calibri"/>
        <family val="2"/>
        <scheme val="minor"/>
      </rPr>
      <t xml:space="preserve">Taux de change du jour / </t>
    </r>
    <r>
      <rPr>
        <b/>
        <sz val="9"/>
        <color theme="0"/>
        <rFont val="Calibri"/>
        <family val="2"/>
        <scheme val="minor"/>
      </rPr>
      <t>*</t>
    </r>
    <r>
      <rPr>
        <b/>
        <sz val="8"/>
        <color theme="0"/>
        <rFont val="Calibri"/>
        <family val="2"/>
        <scheme val="minor"/>
      </rPr>
      <t>Exchange rate of the day</t>
    </r>
  </si>
  <si>
    <r>
      <rPr>
        <sz val="9"/>
        <color theme="1"/>
        <rFont val="Calibri"/>
        <family val="2"/>
        <scheme val="minor"/>
      </rPr>
      <t>*Du j</t>
    </r>
    <r>
      <rPr>
        <sz val="8"/>
        <color theme="1"/>
        <rFont val="Calibri"/>
        <family val="2"/>
        <scheme val="minor"/>
      </rPr>
      <t xml:space="preserve">our de la dépense / </t>
    </r>
    <r>
      <rPr>
        <sz val="9"/>
        <color theme="1"/>
        <rFont val="Calibri"/>
        <family val="2"/>
        <scheme val="minor"/>
      </rPr>
      <t>*</t>
    </r>
    <r>
      <rPr>
        <sz val="8"/>
        <color theme="1"/>
        <rFont val="Calibri"/>
        <family val="2"/>
        <scheme val="minor"/>
      </rPr>
      <t>Of the day of the expense</t>
    </r>
  </si>
  <si>
    <t>PIP ou Recherche /PIP or Research :</t>
  </si>
  <si>
    <t xml:space="preserve">Année de cohorte /Cohort year : </t>
  </si>
  <si>
    <t>La Fondation Pierre Elliott Trudeau / The Pierre Elliott Trudeau Foundation</t>
  </si>
  <si>
    <t>Rapport d'activité / Activity Report</t>
  </si>
  <si>
    <t>Évènement / Event:</t>
  </si>
  <si>
    <t>Sommaire des dépenses / Expenses Summary</t>
  </si>
  <si>
    <t>Instruction rapport d'activité</t>
  </si>
  <si>
    <t>Section Sommaire :</t>
  </si>
  <si>
    <t>Remplir votre nom et le montant d'avance reçu.</t>
  </si>
  <si>
    <t>Section Budget :</t>
  </si>
  <si>
    <t xml:space="preserve">Section Évènement : </t>
  </si>
  <si>
    <t>1. Remplir la partie du haut avec vos informations personnelles :</t>
  </si>
  <si>
    <t>2. Chaque ligne correspond à une facture différente.</t>
  </si>
  <si>
    <t xml:space="preserve">     Vous devez remplir toutes les colonnes indiquées ci-dessous</t>
  </si>
  <si>
    <t>Hébergement / Accomodation</t>
  </si>
  <si>
    <t xml:space="preserve">Estimation / Estimate : </t>
  </si>
  <si>
    <t>Évènement / Event :</t>
  </si>
  <si>
    <t xml:space="preserve">Description : </t>
  </si>
  <si>
    <t>TOTAL</t>
  </si>
  <si>
    <t>Veuillez planifier vos dépenses pour les 4 prochains mois afin de justifier la prochaine avance.</t>
  </si>
  <si>
    <t>**Vous DEVEZ choisir le Type de chacune de vos dépenses**</t>
  </si>
  <si>
    <t xml:space="preserve">2.2 Colonne Type de dépense : </t>
  </si>
  <si>
    <t xml:space="preserve">2.1 Colonne Date : </t>
  </si>
  <si>
    <t>2.3 Colonne Description :</t>
  </si>
  <si>
    <t>2.4 Colonne Montant Dans La Devise D'origine :</t>
  </si>
  <si>
    <t xml:space="preserve">2.5 Colonne Devise : </t>
  </si>
  <si>
    <t xml:space="preserve">2.6 Colonne Taux De Change Du Jour : </t>
  </si>
  <si>
    <r>
      <t xml:space="preserve">Choisir dans la </t>
    </r>
    <r>
      <rPr>
        <b/>
        <u/>
        <sz val="11"/>
        <color rgb="FFFF0000"/>
        <rFont val="Calibri"/>
        <family val="2"/>
        <scheme val="minor"/>
      </rPr>
      <t>liste déroulante</t>
    </r>
    <r>
      <rPr>
        <sz val="11"/>
        <color theme="1"/>
        <rFont val="Calibri"/>
        <family val="2"/>
        <scheme val="minor"/>
      </rPr>
      <t xml:space="preserve"> entre ces types de dépense :</t>
    </r>
  </si>
  <si>
    <t xml:space="preserve">Ex: Pour se rendre à… Souper du… </t>
  </si>
  <si>
    <t>Toujours écrire ou choisir la devise dans la liste déroulante, même si les dépenses ont été fait au Canada.</t>
  </si>
  <si>
    <t>Si le jour de la dépense est un jour férié ou une fin de semaine, toujours prendre le dernier jour ouvrable avant le jour de la dépense.</t>
  </si>
  <si>
    <t>Si la dépense a été fait au Canada, écrire 1,00 comme taux de change.</t>
  </si>
  <si>
    <t>Écrire une courte description de la dépense.</t>
  </si>
  <si>
    <t>Il est important d'inscrire la date de la dépense à CHAQUE DÉPENSE.</t>
  </si>
  <si>
    <r>
      <t xml:space="preserve">Au moment d'envoyer votre rapport d'activité, portez attention à votre </t>
    </r>
    <r>
      <rPr>
        <b/>
        <u/>
        <sz val="11"/>
        <color theme="1"/>
        <rFont val="Calibri"/>
        <family val="2"/>
        <scheme val="minor"/>
      </rPr>
      <t>total.</t>
    </r>
    <r>
      <rPr>
        <sz val="11"/>
        <color theme="1"/>
        <rFont val="Calibri"/>
        <family val="2"/>
        <scheme val="minor"/>
      </rPr>
      <t xml:space="preserve"> Si votre total est négatif, nous réduirons votre prochaine avance à moins d'une justification dans l'encadré approprié. Si votre  total est positif, votre prochaine avance sera du montant prévu initialement</t>
    </r>
  </si>
  <si>
    <r>
      <t xml:space="preserve">Voici les points à remplir dans la section </t>
    </r>
    <r>
      <rPr>
        <b/>
        <sz val="11"/>
        <color theme="1"/>
        <rFont val="Calibri"/>
        <family val="2"/>
        <scheme val="minor"/>
      </rPr>
      <t>Budget</t>
    </r>
    <r>
      <rPr>
        <sz val="11"/>
        <color theme="1"/>
        <rFont val="Calibri"/>
        <family val="2"/>
        <scheme val="minor"/>
      </rPr>
      <t xml:space="preserve">: </t>
    </r>
  </si>
  <si>
    <t>Pour chaque évènement à venir, veuillez fournir une date approximative, une petite description et un budget selon les catégories fournies.</t>
  </si>
  <si>
    <t xml:space="preserve">Si le total est négatif / If the total is negative : </t>
  </si>
  <si>
    <t xml:space="preserve">Si le total est positif / If the total is positive : </t>
  </si>
  <si>
    <t>Vous avez dépensé moins que votre avance. Nous déduirons ce montant de votre prochaine avance à moins que cet argent soit dépensé sous peu. Veuillez nous fournir une description de ces dépenses dans l'encadré ci-dessous. / You spent less than your advance. The remaining amount will be deducted from your next advance unless the funds will be used shortly. Please justify these futur expenses below.</t>
  </si>
  <si>
    <t>Summary Section :</t>
  </si>
  <si>
    <t>Please plan your expenses for the next 4 months to justify the next advance.</t>
  </si>
  <si>
    <r>
      <t xml:space="preserve">Pour chaque évènement ou recherche auxquels vous participez, remplissez une page </t>
    </r>
    <r>
      <rPr>
        <b/>
        <sz val="11"/>
        <color theme="1"/>
        <rFont val="Calibri"/>
        <family val="2"/>
        <scheme val="minor"/>
      </rPr>
      <t>Évènement</t>
    </r>
    <r>
      <rPr>
        <sz val="11"/>
        <color theme="1"/>
        <rFont val="Calibri"/>
        <family val="2"/>
        <scheme val="minor"/>
      </rPr>
      <t>.</t>
    </r>
  </si>
  <si>
    <t>2. Each line represent a diffrent receipt.</t>
  </si>
  <si>
    <t>Budget Section</t>
  </si>
  <si>
    <t xml:space="preserve">Event Section : </t>
  </si>
  <si>
    <t xml:space="preserve">2.1 Date Column : </t>
  </si>
  <si>
    <t>Le format accepté dépend de votre ordinateur. Vous le retrouvez en bas à droite de votre ordinateur :</t>
  </si>
  <si>
    <t xml:space="preserve">2.2 Type of expense Column : </t>
  </si>
  <si>
    <t>**You MUST choose an expense type for each expense**</t>
  </si>
  <si>
    <t>2.3 Description Column :</t>
  </si>
  <si>
    <t>Write a short description of the expense.</t>
  </si>
  <si>
    <t>Ex: Taxi from… to… Lunch for the…</t>
  </si>
  <si>
    <t xml:space="preserve">2.5 Currency Column : </t>
  </si>
  <si>
    <t xml:space="preserve">2.6 Rate of the day Column : </t>
  </si>
  <si>
    <t>1. Fill out the top section with your personal information :</t>
  </si>
  <si>
    <r>
      <t xml:space="preserve">For each event you have attended or research expense you have incurred over the past 4 months, please fill out an </t>
    </r>
    <r>
      <rPr>
        <b/>
        <sz val="11"/>
        <color theme="1"/>
        <rFont val="Calibri"/>
        <family val="2"/>
        <scheme val="minor"/>
      </rPr>
      <t>Event</t>
    </r>
    <r>
      <rPr>
        <sz val="11"/>
        <color theme="1"/>
        <rFont val="Calibri"/>
        <family val="2"/>
        <scheme val="minor"/>
      </rPr>
      <t xml:space="preserve"> page.</t>
    </r>
  </si>
  <si>
    <t>Fill out your name and the advance you received only</t>
  </si>
  <si>
    <r>
      <t xml:space="preserve">When you are ready to send your activity report, pay attention to your </t>
    </r>
    <r>
      <rPr>
        <b/>
        <u/>
        <sz val="11"/>
        <color theme="1"/>
        <rFont val="Calibri"/>
        <family val="2"/>
        <scheme val="minor"/>
      </rPr>
      <t>total</t>
    </r>
    <r>
      <rPr>
        <sz val="11"/>
        <color theme="1"/>
        <rFont val="Calibri"/>
        <family val="2"/>
        <scheme val="minor"/>
      </rPr>
      <t>. If your total is negative, this indicates that you have spent less money than you were advanced in this period. We will deduct the unspent amount from your next advance unless those funds are to be used shortly and you provide a description of how you will spend the money in the description section of the summary. If your total is positive, this indicates that you spent the full amount of your last ATA advance and your next advance will be the normal amount.</t>
    </r>
  </si>
  <si>
    <t>For each upcoming event, please enter an approximative date, a short description and a budget according to the proposed categories.</t>
  </si>
  <si>
    <r>
      <t xml:space="preserve">Here are the elements to fill out in the </t>
    </r>
    <r>
      <rPr>
        <b/>
        <sz val="11"/>
        <color theme="1"/>
        <rFont val="Calibri"/>
        <family val="2"/>
        <scheme val="minor"/>
      </rPr>
      <t>Budget</t>
    </r>
    <r>
      <rPr>
        <sz val="11"/>
        <color theme="1"/>
        <rFont val="Calibri"/>
        <family val="2"/>
        <scheme val="minor"/>
      </rPr>
      <t xml:space="preserve"> section : </t>
    </r>
  </si>
  <si>
    <t>You must fill out every column circled below.</t>
  </si>
  <si>
    <t>The format depends on your computer. You can find it in the bottom right corner of your screen :</t>
  </si>
  <si>
    <r>
      <t xml:space="preserve">Choose one of the following expense categories from the </t>
    </r>
    <r>
      <rPr>
        <b/>
        <sz val="11"/>
        <color rgb="FFFF0000"/>
        <rFont val="Calibri"/>
        <family val="2"/>
        <scheme val="minor"/>
      </rPr>
      <t xml:space="preserve">drop list </t>
    </r>
    <r>
      <rPr>
        <sz val="11"/>
        <color theme="1"/>
        <rFont val="Calibri"/>
        <family val="2"/>
        <scheme val="minor"/>
      </rPr>
      <t>:</t>
    </r>
  </si>
  <si>
    <t>2.4 Amount in the original currency Column :</t>
  </si>
  <si>
    <t>Always write or select a currency from the drop list, even if the purchase was made in Canada.</t>
  </si>
  <si>
    <t>If the purchase was made on a holiday or a weekend, please use the exchange rate of the last day the Bank of Canada.</t>
  </si>
  <si>
    <t>If the expense was made in Canada, use an rate of 1,00.</t>
  </si>
  <si>
    <t>Estimation / Estimated Date :</t>
  </si>
  <si>
    <t xml:space="preserve">1.1 La section suivante est réservé à l'usage interne : </t>
  </si>
  <si>
    <t xml:space="preserve">1.1 This section is for internal use only : </t>
  </si>
  <si>
    <r>
      <t xml:space="preserve">It's important to indicate the date of the expense for </t>
    </r>
    <r>
      <rPr>
        <b/>
        <sz val="11"/>
        <color theme="1"/>
        <rFont val="Calibri"/>
        <family val="2"/>
        <scheme val="minor"/>
      </rPr>
      <t>EVERY EXPENSE</t>
    </r>
    <r>
      <rPr>
        <sz val="11"/>
        <color theme="1"/>
        <rFont val="Calibri"/>
        <family val="2"/>
        <scheme val="minor"/>
      </rPr>
      <t>.</t>
    </r>
  </si>
  <si>
    <r>
      <t xml:space="preserve">Indicate the amount as it appears on the receipt in the original currency.  The Per diem must be in the currency of the country where the expense occured.                                                                                                                                                                                                    Go to : </t>
    </r>
    <r>
      <rPr>
        <b/>
        <u/>
        <sz val="11"/>
        <color theme="1"/>
        <rFont val="Calibri"/>
        <family val="2"/>
        <scheme val="minor"/>
      </rPr>
      <t>http://www.njc-cnm.gc.ca/directive/app_d.php?lang=eng&amp;let=A</t>
    </r>
    <r>
      <rPr>
        <sz val="11"/>
        <color theme="1"/>
        <rFont val="Calibri"/>
        <family val="2"/>
        <scheme val="minor"/>
      </rPr>
      <t xml:space="preserve">  to find the per diem amounts for each country and city.</t>
    </r>
  </si>
  <si>
    <r>
      <t xml:space="preserve">Inscrire le montant tel qu'il apparait sur la facture dans la devise d'origine. Les per diem seront dans la devise du pays où vous étiez au moment de la réclamation.                                                                                                                                                                                    Veuillez consulter </t>
    </r>
    <r>
      <rPr>
        <b/>
        <u/>
        <sz val="11"/>
        <color theme="1"/>
        <rFont val="Calibri"/>
        <family val="2"/>
        <scheme val="minor"/>
      </rPr>
      <t>http://www.njc-cnm.gc.ca/directive/app_d.php?lang=fra</t>
    </r>
    <r>
      <rPr>
        <sz val="11"/>
        <color theme="1"/>
        <rFont val="Calibri"/>
        <family val="2"/>
        <scheme val="minor"/>
      </rPr>
      <t xml:space="preserve"> pour obtenir les montants de per diem selon le pays et la ville.</t>
    </r>
  </si>
  <si>
    <r>
      <t xml:space="preserve">Inscrire le taux de change en vigueur au jour de la dépense. Pour le trouver, consultez </t>
    </r>
    <r>
      <rPr>
        <b/>
        <u/>
        <sz val="11"/>
        <color theme="1"/>
        <rFont val="Calibri"/>
        <family val="2"/>
        <scheme val="minor"/>
      </rPr>
      <t>https://www.banqueducanada.ca/taux/taux-de-change/convertisseur-de-devises/</t>
    </r>
    <r>
      <rPr>
        <b/>
        <sz val="11"/>
        <color theme="1"/>
        <rFont val="Calibri"/>
        <family val="2"/>
        <scheme val="minor"/>
      </rPr>
      <t xml:space="preserve"> </t>
    </r>
  </si>
  <si>
    <r>
      <t xml:space="preserve">Include the Bank of Canada's exchange rate for the day that the purchase was made. To find it, go to : </t>
    </r>
    <r>
      <rPr>
        <b/>
        <u/>
        <sz val="11"/>
        <color theme="1"/>
        <rFont val="Calibri"/>
        <family val="2"/>
        <scheme val="minor"/>
      </rPr>
      <t>https://www.bankofcanada.ca/rates/exchange/currency-converter/</t>
    </r>
    <r>
      <rPr>
        <sz val="11"/>
        <color theme="1"/>
        <rFont val="Calibri"/>
        <family val="2"/>
        <scheme val="minor"/>
      </rPr>
      <t xml:space="preserve">  </t>
    </r>
  </si>
  <si>
    <t>Activity Report Instructions</t>
  </si>
  <si>
    <r>
      <t xml:space="preserve">Please </t>
    </r>
    <r>
      <rPr>
        <b/>
        <u/>
        <sz val="11"/>
        <color theme="1"/>
        <rFont val="Calibri"/>
        <family val="2"/>
        <scheme val="minor"/>
      </rPr>
      <t>SIGN</t>
    </r>
    <r>
      <rPr>
        <sz val="11"/>
        <color theme="1"/>
        <rFont val="Calibri"/>
        <family val="2"/>
        <scheme val="minor"/>
      </rPr>
      <t xml:space="preserve"> your name at the end of the </t>
    </r>
    <r>
      <rPr>
        <b/>
        <sz val="11"/>
        <color theme="1"/>
        <rFont val="Calibri"/>
        <family val="2"/>
        <scheme val="minor"/>
      </rPr>
      <t>Summary</t>
    </r>
    <r>
      <rPr>
        <sz val="11"/>
        <color theme="1"/>
        <rFont val="Calibri"/>
        <family val="2"/>
        <scheme val="minor"/>
      </rPr>
      <t>.</t>
    </r>
  </si>
  <si>
    <r>
      <t xml:space="preserve">SVP, </t>
    </r>
    <r>
      <rPr>
        <b/>
        <u/>
        <sz val="11"/>
        <color theme="1"/>
        <rFont val="Calibri"/>
        <family val="2"/>
        <scheme val="minor"/>
      </rPr>
      <t>SIGNEZ</t>
    </r>
    <r>
      <rPr>
        <sz val="11"/>
        <color theme="1"/>
        <rFont val="Calibri"/>
        <family val="2"/>
        <scheme val="minor"/>
      </rPr>
      <t xml:space="preserve"> votre nom à la fin du </t>
    </r>
    <r>
      <rPr>
        <b/>
        <sz val="11"/>
        <color theme="1"/>
        <rFont val="Calibri"/>
        <family val="2"/>
        <scheme val="minor"/>
      </rPr>
      <t>Sommaire</t>
    </r>
    <r>
      <rPr>
        <sz val="11"/>
        <color theme="1"/>
        <rFont val="Calibri"/>
        <family val="2"/>
        <scheme val="minor"/>
      </rPr>
      <t>.</t>
    </r>
  </si>
  <si>
    <r>
      <t xml:space="preserve">Voici comment procéder pour remplir votre rapport d'activité à remettre en </t>
    </r>
    <r>
      <rPr>
        <b/>
        <u/>
        <sz val="11"/>
        <color theme="1"/>
        <rFont val="Calibri"/>
        <family val="2"/>
        <scheme val="minor"/>
      </rPr>
      <t>EXCEL</t>
    </r>
    <r>
      <rPr>
        <sz val="11"/>
        <color theme="1"/>
        <rFont val="Calibri"/>
        <family val="2"/>
        <scheme val="minor"/>
      </rPr>
      <t xml:space="preserve"> et non en PDF</t>
    </r>
  </si>
  <si>
    <r>
      <t xml:space="preserve">Here is how to proceed to fill out your Activity Report in </t>
    </r>
    <r>
      <rPr>
        <b/>
        <u/>
        <sz val="11"/>
        <color theme="1"/>
        <rFont val="Calibri"/>
        <family val="2"/>
        <scheme val="minor"/>
      </rPr>
      <t>EXCEL</t>
    </r>
    <r>
      <rPr>
        <sz val="11"/>
        <color theme="1"/>
        <rFont val="Calibri"/>
        <family val="2"/>
        <scheme val="minor"/>
      </rPr>
      <t>, not in PDF</t>
    </r>
  </si>
  <si>
    <t>Budget 1</t>
  </si>
  <si>
    <t>Budget 2</t>
  </si>
  <si>
    <t>Budget 3</t>
  </si>
  <si>
    <t>Budget 4</t>
  </si>
  <si>
    <t>Budget 5</t>
  </si>
  <si>
    <t>Budget 6</t>
  </si>
  <si>
    <t>Budget 7</t>
  </si>
  <si>
    <t>Total Budget</t>
  </si>
  <si>
    <t>Overspent</t>
  </si>
  <si>
    <t>Unused  Advance</t>
  </si>
  <si>
    <t>To Pay</t>
  </si>
  <si>
    <t>For the accounting team only</t>
  </si>
  <si>
    <t>Amount supposed to appear on Next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</si>
</sst>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 * #,##0.00_)\ &quot;$&quot;_ ;_ * \(#,##0.00\)\ &quot;$&quot;_ ;_ * &quot;-&quot;??_)\ &quot;$&quot;_ ;_ @_ "/>
    <numFmt numFmtId="164" formatCode="0.000000"/>
  </numFmts>
  <fonts count="26" x14ac:knownFonts="1">
    <font>
      <sz val="11"/>
      <color theme="1"/>
      <name val="Calibri"/>
      <family val="2"/>
      <scheme val="minor"/>
    </font>
    <font>
      <sz val="11"/>
      <color theme="1"/>
      <name val="Calibri"/>
      <family val="2"/>
      <scheme val="minor"/>
    </font>
    <font>
      <sz val="8"/>
      <color theme="1"/>
      <name val="Calibri"/>
      <family val="2"/>
      <scheme val="minor"/>
    </font>
    <font>
      <b/>
      <sz val="8"/>
      <color theme="0"/>
      <name val="Calibri"/>
      <family val="2"/>
      <scheme val="minor"/>
    </font>
    <font>
      <b/>
      <sz val="8"/>
      <color theme="1"/>
      <name val="Calibri"/>
      <family val="2"/>
      <scheme val="minor"/>
    </font>
    <font>
      <sz val="10"/>
      <color theme="1"/>
      <name val="Calibri"/>
      <family val="2"/>
      <scheme val="minor"/>
    </font>
    <font>
      <sz val="8"/>
      <color rgb="FFFF0000"/>
      <name val="Calibri"/>
      <family val="2"/>
      <scheme val="minor"/>
    </font>
    <font>
      <sz val="9"/>
      <color theme="1"/>
      <name val="Calibri"/>
      <family val="2"/>
      <scheme val="minor"/>
    </font>
    <font>
      <b/>
      <sz val="9"/>
      <color theme="0"/>
      <name val="Calibri"/>
      <family val="2"/>
      <scheme val="minor"/>
    </font>
    <font>
      <b/>
      <sz val="12"/>
      <color theme="0"/>
      <name val="Calibri"/>
      <family val="2"/>
      <scheme val="minor"/>
    </font>
    <font>
      <b/>
      <sz val="8"/>
      <color theme="0"/>
      <name val="Arial"/>
      <family val="2"/>
    </font>
    <font>
      <sz val="8"/>
      <color theme="1"/>
      <name val="Arial"/>
      <family val="2"/>
    </font>
    <font>
      <sz val="11"/>
      <color rgb="FF006100"/>
      <name val="Arial"/>
      <family val="2"/>
    </font>
    <font>
      <sz val="11"/>
      <color rgb="FF9C0006"/>
      <name val="Arial"/>
      <family val="2"/>
    </font>
    <font>
      <b/>
      <sz val="11"/>
      <color theme="1"/>
      <name val="Calibri"/>
      <family val="2"/>
      <scheme val="minor"/>
    </font>
    <font>
      <b/>
      <sz val="12"/>
      <color theme="1"/>
      <name val="Calibri"/>
      <family val="2"/>
      <scheme val="minor"/>
    </font>
    <font>
      <b/>
      <sz val="14"/>
      <color theme="1"/>
      <name val="Calibri"/>
      <family val="2"/>
      <scheme val="minor"/>
    </font>
    <font>
      <b/>
      <sz val="11"/>
      <color rgb="FF9C0006"/>
      <name val="Arial"/>
      <family val="2"/>
    </font>
    <font>
      <b/>
      <sz val="11"/>
      <color rgb="FF006100"/>
      <name val="Arial"/>
      <family val="2"/>
    </font>
    <font>
      <sz val="8"/>
      <color theme="0"/>
      <name val="Calibri"/>
      <family val="2"/>
      <scheme val="minor"/>
    </font>
    <font>
      <b/>
      <sz val="10"/>
      <color theme="0"/>
      <name val="Calibri"/>
      <family val="2"/>
      <scheme val="minor"/>
    </font>
    <font>
      <b/>
      <sz val="16"/>
      <color theme="1"/>
      <name val="Calibri"/>
      <family val="2"/>
      <scheme val="minor"/>
    </font>
    <font>
      <b/>
      <sz val="12"/>
      <color rgb="FFFF0000"/>
      <name val="Calibri"/>
      <family val="2"/>
      <scheme val="minor"/>
    </font>
    <font>
      <b/>
      <u/>
      <sz val="11"/>
      <color rgb="FFFF0000"/>
      <name val="Calibri"/>
      <family val="2"/>
      <scheme val="minor"/>
    </font>
    <font>
      <b/>
      <u/>
      <sz val="11"/>
      <color theme="1"/>
      <name val="Calibri"/>
      <family val="2"/>
      <scheme val="minor"/>
    </font>
    <font>
      <b/>
      <sz val="11"/>
      <color rgb="FFFF0000"/>
      <name val="Calibri"/>
      <family val="2"/>
      <scheme val="minor"/>
    </font>
  </fonts>
  <fills count="7">
    <fill>
      <patternFill patternType="none"/>
    </fill>
    <fill>
      <patternFill patternType="gray125"/>
    </fill>
    <fill>
      <patternFill patternType="solid">
        <fgColor theme="2" tint="-0.499984740745262"/>
        <bgColor indexed="64"/>
      </patternFill>
    </fill>
    <fill>
      <patternFill patternType="solid">
        <fgColor rgb="FFC6EFCE"/>
      </patternFill>
    </fill>
    <fill>
      <patternFill patternType="solid">
        <fgColor rgb="FFFFC7CE"/>
      </patternFill>
    </fill>
    <fill>
      <patternFill patternType="solid">
        <fgColor theme="2" tint="-9.9948118533890809E-2"/>
        <bgColor indexed="64"/>
      </patternFill>
    </fill>
    <fill>
      <patternFill patternType="solid">
        <fgColor theme="4" tint="0.59999389629810485"/>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cellStyleXfs>
  <cellXfs count="160">
    <xf numFmtId="0" fontId="0" fillId="0" borderId="0" xfId="0"/>
    <xf numFmtId="0" fontId="2" fillId="0" borderId="0" xfId="0" applyFont="1" applyProtection="1"/>
    <xf numFmtId="0" fontId="4" fillId="0" borderId="7" xfId="0" applyFont="1" applyBorder="1" applyAlignment="1" applyProtection="1">
      <alignment horizontal="center"/>
    </xf>
    <xf numFmtId="0" fontId="2" fillId="0" borderId="0" xfId="0" applyFont="1" applyBorder="1" applyProtection="1"/>
    <xf numFmtId="0" fontId="3" fillId="2" borderId="4" xfId="0" applyFont="1" applyFill="1" applyBorder="1" applyAlignment="1" applyProtection="1">
      <alignment horizontal="center" wrapText="1"/>
    </xf>
    <xf numFmtId="0" fontId="3" fillId="2" borderId="5" xfId="0" applyFont="1" applyFill="1" applyBorder="1" applyAlignment="1" applyProtection="1">
      <alignment horizontal="center" wrapText="1"/>
    </xf>
    <xf numFmtId="0" fontId="3" fillId="2" borderId="5" xfId="0" applyFont="1" applyFill="1" applyBorder="1" applyAlignment="1" applyProtection="1">
      <alignment horizontal="center"/>
    </xf>
    <xf numFmtId="44" fontId="3" fillId="2" borderId="5" xfId="1" applyFont="1" applyFill="1" applyBorder="1" applyAlignment="1" applyProtection="1">
      <alignment horizontal="center"/>
    </xf>
    <xf numFmtId="0" fontId="2" fillId="0" borderId="0" xfId="0" applyFont="1" applyBorder="1" applyAlignment="1" applyProtection="1">
      <alignment horizontal="left"/>
    </xf>
    <xf numFmtId="0" fontId="2" fillId="0" borderId="13" xfId="0" applyFont="1" applyBorder="1" applyProtection="1"/>
    <xf numFmtId="0" fontId="2" fillId="0" borderId="0" xfId="0" applyFont="1" applyAlignment="1" applyProtection="1">
      <alignment horizontal="right"/>
    </xf>
    <xf numFmtId="0" fontId="6" fillId="0" borderId="0" xfId="0" applyFont="1" applyProtection="1"/>
    <xf numFmtId="0" fontId="6" fillId="0" borderId="0" xfId="0" applyFont="1" applyProtection="1">
      <protection hidden="1"/>
    </xf>
    <xf numFmtId="0" fontId="2" fillId="0" borderId="2" xfId="0" applyFont="1" applyBorder="1" applyAlignment="1" applyProtection="1"/>
    <xf numFmtId="0" fontId="3" fillId="2" borderId="6" xfId="0" applyFont="1" applyFill="1" applyBorder="1" applyAlignment="1" applyProtection="1">
      <alignment horizontal="center" wrapText="1"/>
    </xf>
    <xf numFmtId="2" fontId="2" fillId="0" borderId="6" xfId="1" applyNumberFormat="1" applyFont="1" applyBorder="1" applyProtection="1"/>
    <xf numFmtId="2" fontId="2" fillId="0" borderId="9" xfId="1" applyNumberFormat="1" applyFont="1" applyBorder="1" applyProtection="1"/>
    <xf numFmtId="0" fontId="10" fillId="2" borderId="4" xfId="0" applyFont="1" applyFill="1" applyBorder="1" applyAlignment="1" applyProtection="1">
      <alignment horizontal="center" wrapText="1"/>
    </xf>
    <xf numFmtId="0" fontId="10" fillId="2" borderId="10" xfId="0" applyFont="1" applyFill="1" applyBorder="1" applyAlignment="1" applyProtection="1">
      <alignment horizontal="center"/>
    </xf>
    <xf numFmtId="0" fontId="11" fillId="0" borderId="7" xfId="0" applyFont="1" applyBorder="1" applyProtection="1"/>
    <xf numFmtId="44" fontId="11" fillId="0" borderId="8" xfId="1" applyFont="1" applyBorder="1" applyProtection="1"/>
    <xf numFmtId="0" fontId="11" fillId="0" borderId="3" xfId="0" applyFont="1" applyBorder="1" applyProtection="1"/>
    <xf numFmtId="0" fontId="10" fillId="2" borderId="12" xfId="0" applyFont="1" applyFill="1" applyBorder="1"/>
    <xf numFmtId="44" fontId="10" fillId="2" borderId="11" xfId="0" applyNumberFormat="1" applyFont="1" applyFill="1" applyBorder="1"/>
    <xf numFmtId="0" fontId="0" fillId="0" borderId="0" xfId="0" applyFont="1" applyBorder="1" applyAlignment="1" applyProtection="1">
      <alignment horizontal="center"/>
    </xf>
    <xf numFmtId="0" fontId="0" fillId="0" borderId="0" xfId="0" applyAlignment="1">
      <alignment horizontal="left"/>
    </xf>
    <xf numFmtId="44" fontId="0" fillId="0" borderId="0" xfId="1" applyFont="1"/>
    <xf numFmtId="44" fontId="14" fillId="0" borderId="0" xfId="1" applyFont="1"/>
    <xf numFmtId="0" fontId="0" fillId="0" borderId="0" xfId="0" applyBorder="1" applyAlignment="1">
      <alignment horizontal="center" wrapText="1"/>
    </xf>
    <xf numFmtId="0" fontId="5" fillId="0" borderId="1" xfId="0" applyFont="1" applyBorder="1" applyAlignment="1" applyProtection="1"/>
    <xf numFmtId="0" fontId="2" fillId="0" borderId="0" xfId="0" applyFont="1" applyBorder="1" applyAlignment="1" applyProtection="1">
      <alignment wrapText="1"/>
    </xf>
    <xf numFmtId="0" fontId="2" fillId="0" borderId="2" xfId="0" applyFont="1" applyBorder="1" applyAlignment="1" applyProtection="1">
      <alignment horizontal="left" wrapText="1"/>
    </xf>
    <xf numFmtId="0" fontId="2" fillId="0" borderId="1" xfId="0" applyFont="1" applyBorder="1" applyAlignment="1" applyProtection="1">
      <alignment horizontal="left" wrapText="1"/>
    </xf>
    <xf numFmtId="0" fontId="19" fillId="0" borderId="0" xfId="0" applyFont="1" applyProtection="1">
      <protection hidden="1"/>
    </xf>
    <xf numFmtId="0" fontId="19" fillId="0" borderId="0" xfId="0" applyFont="1" applyProtection="1"/>
    <xf numFmtId="14" fontId="2" fillId="0" borderId="6" xfId="0" applyNumberFormat="1" applyFont="1" applyBorder="1" applyProtection="1">
      <protection locked="0"/>
    </xf>
    <xf numFmtId="0" fontId="2" fillId="0" borderId="6" xfId="0" applyFont="1" applyBorder="1" applyProtection="1">
      <protection locked="0"/>
    </xf>
    <xf numFmtId="44" fontId="2" fillId="0" borderId="6" xfId="1" applyFont="1" applyBorder="1" applyProtection="1">
      <protection locked="0"/>
    </xf>
    <xf numFmtId="0" fontId="2" fillId="0" borderId="6" xfId="0" applyFont="1" applyBorder="1" applyAlignment="1" applyProtection="1">
      <alignment horizontal="center"/>
      <protection locked="0"/>
    </xf>
    <xf numFmtId="164" fontId="2" fillId="0" borderId="6" xfId="0" applyNumberFormat="1" applyFont="1" applyBorder="1" applyProtection="1">
      <protection locked="0"/>
    </xf>
    <xf numFmtId="44" fontId="2" fillId="0" borderId="9" xfId="1" applyFont="1" applyBorder="1" applyProtection="1">
      <protection locked="0"/>
    </xf>
    <xf numFmtId="164" fontId="2" fillId="0" borderId="9" xfId="0" applyNumberFormat="1" applyFont="1" applyBorder="1" applyProtection="1">
      <protection locked="0"/>
    </xf>
    <xf numFmtId="0" fontId="2" fillId="0" borderId="9" xfId="0" applyFont="1" applyBorder="1" applyProtection="1">
      <protection locked="0"/>
    </xf>
    <xf numFmtId="0" fontId="2" fillId="0" borderId="9" xfId="0" applyFont="1" applyBorder="1" applyAlignment="1" applyProtection="1">
      <alignment horizontal="center"/>
      <protection locked="0"/>
    </xf>
    <xf numFmtId="0" fontId="20" fillId="2" borderId="9" xfId="0" applyFont="1" applyFill="1" applyBorder="1" applyAlignment="1" applyProtection="1">
      <alignment horizontal="center" wrapText="1"/>
    </xf>
    <xf numFmtId="0" fontId="0" fillId="0" borderId="0" xfId="0" applyAlignment="1">
      <alignment wrapText="1"/>
    </xf>
    <xf numFmtId="0" fontId="0" fillId="0" borderId="0" xfId="0" applyAlignment="1">
      <alignment horizontal="left"/>
    </xf>
    <xf numFmtId="0" fontId="14" fillId="0" borderId="0" xfId="0" applyFont="1" applyAlignment="1">
      <alignment horizontal="left"/>
    </xf>
    <xf numFmtId="0" fontId="0" fillId="0" borderId="0" xfId="0" applyFont="1"/>
    <xf numFmtId="0" fontId="0" fillId="0" borderId="0" xfId="0" applyFont="1" applyAlignment="1">
      <alignment horizontal="left"/>
    </xf>
    <xf numFmtId="44" fontId="0" fillId="0" borderId="0" xfId="1" applyFont="1" applyProtection="1">
      <protection locked="0"/>
    </xf>
    <xf numFmtId="0" fontId="0" fillId="0" borderId="0" xfId="0" applyAlignment="1">
      <alignment horizontal="left" wrapText="1"/>
    </xf>
    <xf numFmtId="0" fontId="14" fillId="0" borderId="0" xfId="0" applyFont="1" applyAlignment="1">
      <alignment horizontal="left"/>
    </xf>
    <xf numFmtId="0" fontId="16" fillId="0" borderId="0" xfId="0" applyFont="1" applyAlignment="1">
      <alignment horizontal="center"/>
    </xf>
    <xf numFmtId="0" fontId="0" fillId="0" borderId="0" xfId="0" applyFont="1" applyBorder="1" applyAlignment="1" applyProtection="1">
      <alignment horizontal="center"/>
    </xf>
    <xf numFmtId="0" fontId="0" fillId="0" borderId="0" xfId="0" applyAlignment="1"/>
    <xf numFmtId="0" fontId="0" fillId="0" borderId="0" xfId="0" applyProtection="1"/>
    <xf numFmtId="0" fontId="0" fillId="0" borderId="0" xfId="0" applyAlignment="1" applyProtection="1">
      <alignment wrapText="1"/>
    </xf>
    <xf numFmtId="0" fontId="0" fillId="0" borderId="0" xfId="0" applyFont="1" applyProtection="1"/>
    <xf numFmtId="0" fontId="0" fillId="0" borderId="0" xfId="0" applyFont="1" applyAlignment="1" applyProtection="1">
      <alignment horizontal="left"/>
    </xf>
    <xf numFmtId="0" fontId="0" fillId="0" borderId="0" xfId="0" applyAlignment="1" applyProtection="1">
      <alignment horizontal="left"/>
    </xf>
    <xf numFmtId="0" fontId="14" fillId="0" borderId="0" xfId="0" applyFont="1" applyAlignment="1" applyProtection="1">
      <alignment horizontal="left"/>
    </xf>
    <xf numFmtId="0" fontId="0" fillId="0" borderId="0" xfId="0" applyFont="1" applyAlignment="1" applyProtection="1">
      <alignment wrapText="1"/>
    </xf>
    <xf numFmtId="0" fontId="5" fillId="0" borderId="0" xfId="0" applyFont="1" applyBorder="1" applyAlignment="1" applyProtection="1">
      <alignment horizontal="left"/>
    </xf>
    <xf numFmtId="0" fontId="0" fillId="0" borderId="0" xfId="0" applyBorder="1" applyAlignment="1" applyProtection="1">
      <alignment horizontal="center"/>
    </xf>
    <xf numFmtId="0" fontId="0" fillId="0" borderId="0" xfId="0" applyBorder="1" applyAlignment="1" applyProtection="1">
      <alignment horizontal="left"/>
    </xf>
    <xf numFmtId="0" fontId="14" fillId="0" borderId="0" xfId="0" applyFont="1" applyBorder="1" applyAlignment="1" applyProtection="1">
      <alignment horizontal="center"/>
    </xf>
    <xf numFmtId="0" fontId="14" fillId="0" borderId="0" xfId="0" applyFont="1" applyAlignment="1">
      <alignment horizontal="center"/>
    </xf>
    <xf numFmtId="44" fontId="0" fillId="0" borderId="1" xfId="1" applyFont="1" applyBorder="1"/>
    <xf numFmtId="44" fontId="14" fillId="0" borderId="15" xfId="1" applyFont="1" applyBorder="1"/>
    <xf numFmtId="0" fontId="0" fillId="0" borderId="0" xfId="0" applyBorder="1" applyAlignment="1" applyProtection="1">
      <alignment horizontal="center" wrapText="1"/>
    </xf>
    <xf numFmtId="0" fontId="0" fillId="0" borderId="0" xfId="0" applyNumberFormat="1"/>
    <xf numFmtId="0" fontId="2" fillId="0" borderId="6" xfId="0" applyFont="1" applyBorder="1" applyAlignment="1" applyProtection="1">
      <alignment wrapText="1"/>
      <protection locked="0"/>
    </xf>
    <xf numFmtId="0" fontId="2" fillId="0" borderId="9" xfId="0" applyFont="1" applyBorder="1" applyAlignment="1" applyProtection="1">
      <alignment wrapText="1"/>
      <protection locked="0"/>
    </xf>
    <xf numFmtId="49" fontId="16" fillId="0" borderId="1" xfId="0" applyNumberFormat="1" applyFont="1" applyBorder="1" applyAlignment="1" applyProtection="1">
      <protection locked="0"/>
    </xf>
    <xf numFmtId="0" fontId="16" fillId="0" borderId="0" xfId="0" applyFont="1" applyAlignment="1">
      <alignment wrapText="1"/>
    </xf>
    <xf numFmtId="44" fontId="14" fillId="6" borderId="15" xfId="1" applyFont="1" applyFill="1" applyBorder="1" applyProtection="1">
      <protection locked="0"/>
    </xf>
    <xf numFmtId="49" fontId="16" fillId="0" borderId="1" xfId="0" applyNumberFormat="1" applyFont="1" applyBorder="1" applyAlignment="1" applyProtection="1"/>
    <xf numFmtId="44" fontId="0" fillId="5" borderId="6" xfId="1" applyFont="1" applyFill="1" applyBorder="1" applyAlignment="1" applyProtection="1">
      <alignment wrapText="1"/>
    </xf>
    <xf numFmtId="44" fontId="0" fillId="0" borderId="6" xfId="1" applyFont="1" applyBorder="1" applyAlignment="1" applyProtection="1">
      <alignment wrapText="1"/>
    </xf>
    <xf numFmtId="44" fontId="0" fillId="5" borderId="16" xfId="1" applyFont="1" applyFill="1" applyBorder="1" applyAlignment="1" applyProtection="1">
      <alignment wrapText="1"/>
    </xf>
    <xf numFmtId="44" fontId="0" fillId="0" borderId="5" xfId="1" applyFont="1" applyBorder="1" applyAlignment="1" applyProtection="1">
      <alignment wrapText="1"/>
    </xf>
    <xf numFmtId="44" fontId="14" fillId="0" borderId="16" xfId="1" applyFont="1" applyBorder="1" applyAlignment="1" applyProtection="1">
      <alignment wrapText="1"/>
    </xf>
    <xf numFmtId="44" fontId="14" fillId="5" borderId="5" xfId="1" applyFont="1" applyFill="1" applyBorder="1" applyAlignment="1" applyProtection="1">
      <alignment wrapText="1"/>
    </xf>
    <xf numFmtId="0" fontId="22" fillId="0" borderId="0" xfId="0" applyFont="1" applyAlignment="1" applyProtection="1">
      <alignment horizontal="center"/>
    </xf>
    <xf numFmtId="0" fontId="0" fillId="0" borderId="0" xfId="0" applyAlignment="1" applyProtection="1">
      <alignment horizontal="left" wrapText="1"/>
    </xf>
    <xf numFmtId="0" fontId="0" fillId="0" borderId="0" xfId="0" applyFont="1" applyAlignment="1" applyProtection="1">
      <alignment horizontal="left" wrapText="1"/>
    </xf>
    <xf numFmtId="0" fontId="14" fillId="0" borderId="0" xfId="0" applyFont="1" applyAlignment="1" applyProtection="1">
      <alignment horizontal="left"/>
    </xf>
    <xf numFmtId="0" fontId="0" fillId="0" borderId="0" xfId="0" applyAlignment="1" applyProtection="1">
      <alignment horizontal="left"/>
    </xf>
    <xf numFmtId="0" fontId="15" fillId="0" borderId="0" xfId="0" applyFont="1" applyAlignment="1" applyProtection="1">
      <alignment horizontal="left"/>
    </xf>
    <xf numFmtId="0" fontId="0" fillId="0" borderId="0" xfId="0" applyFont="1" applyAlignment="1" applyProtection="1">
      <alignment horizontal="left"/>
    </xf>
    <xf numFmtId="0" fontId="14" fillId="0" borderId="0" xfId="0" applyFont="1" applyAlignment="1" applyProtection="1">
      <alignment horizontal="left" wrapText="1"/>
    </xf>
    <xf numFmtId="0" fontId="21" fillId="0" borderId="0" xfId="0" applyFont="1" applyAlignment="1" applyProtection="1">
      <alignment horizontal="center"/>
    </xf>
    <xf numFmtId="0" fontId="0" fillId="0" borderId="0" xfId="0" applyAlignment="1">
      <alignment horizontal="left"/>
    </xf>
    <xf numFmtId="0" fontId="14" fillId="0" borderId="0" xfId="0" applyFont="1" applyAlignment="1">
      <alignment horizontal="left"/>
    </xf>
    <xf numFmtId="0" fontId="21" fillId="0" borderId="0" xfId="0" applyFont="1" applyAlignment="1">
      <alignment horizontal="center"/>
    </xf>
    <xf numFmtId="0" fontId="0" fillId="0" borderId="0" xfId="0" applyAlignment="1">
      <alignment horizontal="left" wrapText="1"/>
    </xf>
    <xf numFmtId="0" fontId="0" fillId="0" borderId="0" xfId="0" applyFont="1" applyAlignment="1">
      <alignment horizontal="left" wrapText="1"/>
    </xf>
    <xf numFmtId="0" fontId="15" fillId="0" borderId="0" xfId="0" applyFont="1" applyAlignment="1">
      <alignment horizontal="left"/>
    </xf>
    <xf numFmtId="0" fontId="0" fillId="0" borderId="0" xfId="0" applyFont="1" applyAlignment="1">
      <alignment horizontal="left"/>
    </xf>
    <xf numFmtId="0" fontId="14" fillId="0" borderId="0" xfId="0" applyFont="1" applyAlignment="1">
      <alignment horizontal="left" wrapText="1"/>
    </xf>
    <xf numFmtId="0" fontId="22" fillId="0" borderId="0" xfId="0" applyFont="1" applyAlignment="1">
      <alignment horizontal="center"/>
    </xf>
    <xf numFmtId="0" fontId="16" fillId="0" borderId="0" xfId="0" applyFont="1" applyAlignment="1">
      <alignment horizontal="center" wrapText="1"/>
    </xf>
    <xf numFmtId="0" fontId="0" fillId="0" borderId="0" xfId="0" applyBorder="1" applyAlignment="1" applyProtection="1">
      <alignment horizontal="left"/>
      <protection locked="0"/>
    </xf>
    <xf numFmtId="0" fontId="0" fillId="0" borderId="1" xfId="0" applyBorder="1" applyAlignment="1" applyProtection="1">
      <alignment horizontal="left"/>
      <protection locked="0"/>
    </xf>
    <xf numFmtId="0" fontId="18" fillId="3" borderId="0" xfId="2" applyFont="1" applyAlignment="1">
      <alignment horizontal="left"/>
    </xf>
    <xf numFmtId="0" fontId="0" fillId="0" borderId="1" xfId="0" applyBorder="1" applyAlignment="1">
      <alignment horizontal="left"/>
    </xf>
    <xf numFmtId="0" fontId="0" fillId="0" borderId="14" xfId="0" applyBorder="1" applyAlignment="1" applyProtection="1">
      <alignment horizontal="center" wrapText="1"/>
      <protection locked="0"/>
    </xf>
    <xf numFmtId="0" fontId="0" fillId="0" borderId="13"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0" fillId="0" borderId="11" xfId="0" applyBorder="1" applyAlignment="1" applyProtection="1">
      <alignment horizontal="center" wrapText="1"/>
      <protection locked="0"/>
    </xf>
    <xf numFmtId="0" fontId="0" fillId="0" borderId="0" xfId="0" applyBorder="1" applyAlignment="1" applyProtection="1">
      <alignment horizontal="center" wrapText="1"/>
      <protection locked="0"/>
    </xf>
    <xf numFmtId="0" fontId="0" fillId="0" borderId="12"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5" borderId="10" xfId="0" applyFont="1" applyFill="1" applyBorder="1" applyAlignment="1" applyProtection="1">
      <alignment horizontal="center" wrapText="1"/>
    </xf>
    <xf numFmtId="0" fontId="0" fillId="5" borderId="4" xfId="0" applyFont="1" applyFill="1" applyBorder="1" applyAlignment="1" applyProtection="1">
      <alignment horizontal="center" wrapText="1"/>
    </xf>
    <xf numFmtId="0" fontId="0" fillId="5" borderId="8" xfId="0" applyFont="1" applyFill="1" applyBorder="1" applyAlignment="1" applyProtection="1">
      <alignment horizontal="center" wrapText="1"/>
    </xf>
    <xf numFmtId="0" fontId="0" fillId="5" borderId="7" xfId="0" applyFont="1" applyFill="1" applyBorder="1" applyAlignment="1" applyProtection="1">
      <alignment horizontal="center" wrapText="1"/>
    </xf>
    <xf numFmtId="0" fontId="0" fillId="0" borderId="8" xfId="0" applyFont="1" applyBorder="1" applyAlignment="1" applyProtection="1">
      <alignment horizontal="center" wrapText="1"/>
    </xf>
    <xf numFmtId="0" fontId="0" fillId="0" borderId="7" xfId="0" applyFont="1" applyBorder="1" applyAlignment="1" applyProtection="1">
      <alignment horizontal="center" wrapText="1"/>
    </xf>
    <xf numFmtId="0" fontId="0" fillId="0" borderId="17" xfId="0" applyFont="1" applyBorder="1" applyAlignment="1" applyProtection="1">
      <alignment horizontal="center" wrapText="1"/>
    </xf>
    <xf numFmtId="0" fontId="0" fillId="0" borderId="18" xfId="0" applyFont="1" applyBorder="1" applyAlignment="1" applyProtection="1">
      <alignment horizontal="center" wrapText="1"/>
    </xf>
    <xf numFmtId="0" fontId="0" fillId="5" borderId="17" xfId="0" applyFont="1" applyFill="1" applyBorder="1" applyAlignment="1" applyProtection="1">
      <alignment horizontal="center" wrapText="1"/>
    </xf>
    <xf numFmtId="0" fontId="0" fillId="5" borderId="18" xfId="0" applyFont="1" applyFill="1" applyBorder="1" applyAlignment="1" applyProtection="1">
      <alignment horizontal="center" wrapText="1"/>
    </xf>
    <xf numFmtId="0" fontId="0" fillId="0" borderId="10" xfId="0" applyFont="1" applyBorder="1" applyAlignment="1" applyProtection="1">
      <alignment horizontal="center" wrapText="1"/>
    </xf>
    <xf numFmtId="0" fontId="0" fillId="0" borderId="4" xfId="0" applyFont="1" applyBorder="1" applyAlignment="1" applyProtection="1">
      <alignment horizontal="center" wrapText="1"/>
    </xf>
    <xf numFmtId="0" fontId="16" fillId="0" borderId="0" xfId="0" applyFont="1" applyAlignment="1">
      <alignment horizontal="center"/>
    </xf>
    <xf numFmtId="0" fontId="17" fillId="4" borderId="0" xfId="3" applyFont="1" applyAlignment="1">
      <alignment horizontal="left"/>
    </xf>
    <xf numFmtId="0" fontId="0" fillId="0" borderId="2" xfId="0" applyFont="1" applyBorder="1" applyAlignment="1" applyProtection="1">
      <alignment horizontal="center" wrapText="1"/>
    </xf>
    <xf numFmtId="0" fontId="0" fillId="0" borderId="2" xfId="0" applyBorder="1" applyAlignment="1">
      <alignment horizontal="center"/>
    </xf>
    <xf numFmtId="15" fontId="0" fillId="0" borderId="2" xfId="0" applyNumberFormat="1" applyFont="1" applyBorder="1" applyAlignment="1" applyProtection="1">
      <alignment horizontal="center"/>
      <protection locked="0"/>
    </xf>
    <xf numFmtId="15" fontId="0" fillId="0" borderId="1" xfId="0" applyNumberFormat="1" applyBorder="1" applyAlignment="1" applyProtection="1">
      <alignment horizontal="center"/>
      <protection locked="0"/>
    </xf>
    <xf numFmtId="15" fontId="0" fillId="0" borderId="1" xfId="0" applyNumberFormat="1" applyFont="1" applyBorder="1" applyAlignment="1" applyProtection="1">
      <alignment horizontal="center"/>
      <protection locked="0"/>
    </xf>
    <xf numFmtId="0" fontId="0" fillId="0" borderId="2" xfId="0" applyBorder="1" applyAlignment="1" applyProtection="1">
      <alignment horizontal="center"/>
      <protection locked="0"/>
    </xf>
    <xf numFmtId="17" fontId="0" fillId="0" borderId="1" xfId="0" applyNumberFormat="1" applyFont="1" applyBorder="1" applyAlignment="1" applyProtection="1">
      <alignment horizontal="center"/>
      <protection locked="0"/>
    </xf>
    <xf numFmtId="0" fontId="0" fillId="0" borderId="1" xfId="0" applyFont="1" applyBorder="1" applyAlignment="1" applyProtection="1">
      <alignment horizontal="center"/>
      <protection locked="0"/>
    </xf>
    <xf numFmtId="0" fontId="0" fillId="0" borderId="14" xfId="0" applyFont="1" applyBorder="1" applyAlignment="1" applyProtection="1">
      <alignment horizontal="center" wrapText="1"/>
      <protection locked="0"/>
    </xf>
    <xf numFmtId="0" fontId="0" fillId="0" borderId="13" xfId="0" applyFont="1" applyBorder="1" applyAlignment="1" applyProtection="1">
      <alignment horizontal="center" wrapText="1"/>
      <protection locked="0"/>
    </xf>
    <xf numFmtId="0" fontId="0" fillId="0" borderId="3" xfId="0" applyFont="1" applyBorder="1" applyAlignment="1" applyProtection="1">
      <alignment horizontal="center" wrapText="1"/>
      <protection locked="0"/>
    </xf>
    <xf numFmtId="0" fontId="0" fillId="0" borderId="11" xfId="0" applyFont="1" applyBorder="1" applyAlignment="1" applyProtection="1">
      <alignment horizontal="center" wrapText="1"/>
      <protection locked="0"/>
    </xf>
    <xf numFmtId="0" fontId="0" fillId="0" borderId="0" xfId="0" applyFont="1" applyBorder="1" applyAlignment="1" applyProtection="1">
      <alignment horizontal="center" wrapText="1"/>
      <protection locked="0"/>
    </xf>
    <xf numFmtId="0" fontId="0" fillId="0" borderId="12" xfId="0" applyFont="1" applyBorder="1" applyAlignment="1" applyProtection="1">
      <alignment horizontal="center" wrapText="1"/>
      <protection locked="0"/>
    </xf>
    <xf numFmtId="0" fontId="0" fillId="0" borderId="10" xfId="0" applyFont="1" applyBorder="1" applyAlignment="1" applyProtection="1">
      <alignment horizontal="center" wrapText="1"/>
      <protection locked="0"/>
    </xf>
    <xf numFmtId="0" fontId="0" fillId="0" borderId="1" xfId="0" applyFont="1" applyBorder="1" applyAlignment="1" applyProtection="1">
      <alignment horizontal="center" wrapText="1"/>
      <protection locked="0"/>
    </xf>
    <xf numFmtId="0" fontId="0" fillId="0" borderId="4" xfId="0" applyFont="1" applyBorder="1" applyAlignment="1" applyProtection="1">
      <alignment horizontal="center" wrapText="1"/>
      <protection locked="0"/>
    </xf>
    <xf numFmtId="0" fontId="0" fillId="0" borderId="0" xfId="0" applyFont="1" applyBorder="1" applyAlignment="1" applyProtection="1">
      <alignment horizontal="center" vertical="center"/>
    </xf>
    <xf numFmtId="0" fontId="0" fillId="0" borderId="0" xfId="0" applyFont="1" applyBorder="1" applyAlignment="1" applyProtection="1">
      <alignment horizontal="center"/>
    </xf>
    <xf numFmtId="49" fontId="5" fillId="0" borderId="1" xfId="0" applyNumberFormat="1" applyFont="1" applyBorder="1" applyAlignment="1" applyProtection="1">
      <alignment horizontal="left"/>
      <protection locked="0"/>
    </xf>
    <xf numFmtId="0" fontId="5" fillId="0" borderId="1" xfId="0" applyNumberFormat="1" applyFont="1" applyBorder="1" applyAlignment="1" applyProtection="1">
      <alignment horizontal="left"/>
      <protection locked="0"/>
    </xf>
    <xf numFmtId="0" fontId="2" fillId="0" borderId="0" xfId="0" applyFont="1" applyBorder="1" applyAlignment="1" applyProtection="1">
      <alignment horizontal="left"/>
    </xf>
    <xf numFmtId="0" fontId="2" fillId="0" borderId="0" xfId="0" applyFont="1" applyAlignment="1" applyProtection="1">
      <alignment horizontal="center"/>
    </xf>
    <xf numFmtId="0" fontId="2" fillId="0" borderId="0" xfId="0" applyFont="1" applyBorder="1" applyAlignment="1" applyProtection="1">
      <alignment horizontal="center" wrapText="1"/>
    </xf>
    <xf numFmtId="0" fontId="2" fillId="0" borderId="12" xfId="0" applyFont="1" applyBorder="1" applyAlignment="1" applyProtection="1">
      <alignment horizontal="center" wrapText="1"/>
    </xf>
    <xf numFmtId="0" fontId="2" fillId="0" borderId="2" xfId="0" applyFont="1" applyBorder="1" applyAlignment="1" applyProtection="1">
      <alignment horizontal="left"/>
      <protection locked="0"/>
    </xf>
    <xf numFmtId="0" fontId="2" fillId="0" borderId="2" xfId="0" applyFont="1" applyBorder="1" applyAlignment="1" applyProtection="1">
      <alignment horizontal="left" wrapText="1"/>
    </xf>
    <xf numFmtId="0" fontId="2" fillId="0" borderId="1" xfId="0" applyFont="1" applyBorder="1" applyAlignment="1" applyProtection="1">
      <alignment horizontal="left"/>
    </xf>
    <xf numFmtId="0" fontId="2" fillId="0" borderId="2" xfId="0" applyFont="1" applyBorder="1" applyAlignment="1" applyProtection="1">
      <alignment horizontal="left" vertical="center"/>
      <protection locked="0"/>
    </xf>
    <xf numFmtId="0" fontId="2" fillId="0" borderId="1" xfId="0" applyFont="1" applyBorder="1" applyAlignment="1" applyProtection="1">
      <alignment horizontal="left" vertical="center" wrapText="1"/>
      <protection locked="0"/>
    </xf>
  </cellXfs>
  <cellStyles count="4">
    <cellStyle name="Insatisfaisant" xfId="3" builtinId="27"/>
    <cellStyle name="Monétaire" xfId="1" builtinId="4"/>
    <cellStyle name="Normal" xfId="0" builtinId="0"/>
    <cellStyle name="Satisfaisant" xfId="2" builtinId="26"/>
  </cellStyles>
  <dxfs count="228">
    <dxf>
      <font>
        <b/>
        <i val="0"/>
        <strike val="0"/>
        <condense val="0"/>
        <extend val="0"/>
        <outline val="0"/>
        <shadow val="0"/>
        <u val="none"/>
        <vertAlign val="baseline"/>
        <sz val="8"/>
        <color theme="0"/>
        <name val="Arial"/>
        <scheme val="none"/>
      </font>
      <numFmt numFmtId="34" formatCode="_ * #,##0.00_)\ &quot;$&quot;_ ;_ * \(#,##0.00\)\ &quot;$&quot;_ ;_ * &quot;-&quot;??_)\ &quot;$&quot;_ ;_ @_ "/>
      <fill>
        <patternFill patternType="solid">
          <fgColor indexed="64"/>
          <bgColor theme="2" tint="-0.499984740745262"/>
        </patternFill>
      </fill>
      <border diagonalUp="0" diagonalDown="0" outline="0">
        <left style="thin">
          <color indexed="64"/>
        </left>
        <right/>
        <top/>
        <bottom/>
      </border>
    </dxf>
    <dxf>
      <font>
        <strike val="0"/>
        <outline val="0"/>
        <shadow val="0"/>
        <u val="none"/>
        <vertAlign val="baseline"/>
        <sz val="8"/>
        <name val="Arial"/>
        <scheme val="none"/>
      </font>
    </dxf>
    <dxf>
      <font>
        <b/>
        <i val="0"/>
        <strike val="0"/>
        <condense val="0"/>
        <extend val="0"/>
        <outline val="0"/>
        <shadow val="0"/>
        <u val="none"/>
        <vertAlign val="baseline"/>
        <sz val="8"/>
        <color theme="0"/>
        <name val="Arial"/>
        <scheme val="none"/>
      </font>
      <fill>
        <patternFill patternType="solid">
          <fgColor indexed="64"/>
          <bgColor theme="2" tint="-0.499984740745262"/>
        </patternFill>
      </fill>
      <border diagonalUp="0" diagonalDown="0" outline="0">
        <left/>
        <right style="thin">
          <color indexed="64"/>
        </right>
        <top/>
        <bottom/>
      </border>
    </dxf>
    <dxf>
      <font>
        <strike val="0"/>
        <outline val="0"/>
        <shadow val="0"/>
        <u val="none"/>
        <vertAlign val="baseline"/>
        <sz val="8"/>
        <name val="Arial"/>
        <scheme val="none"/>
      </font>
    </dxf>
    <dxf>
      <font>
        <b/>
        <strike val="0"/>
        <outline val="0"/>
        <shadow val="0"/>
        <u val="none"/>
        <vertAlign val="baseline"/>
        <sz val="8"/>
        <color rgb="FFFFFFFF"/>
        <name val="Arial"/>
        <scheme val="none"/>
      </font>
      <fill>
        <patternFill patternType="solid">
          <fgColor rgb="FF000000"/>
          <bgColor rgb="FF757171"/>
        </patternFill>
      </fill>
    </dxf>
    <dxf>
      <border outline="0">
        <left style="thin">
          <color rgb="FF000000"/>
        </left>
        <right style="thin">
          <color rgb="FF000000"/>
        </right>
        <top style="thin">
          <color rgb="FF000000"/>
        </top>
        <bottom style="thin">
          <color rgb="FF000000"/>
        </bottom>
      </border>
    </dxf>
    <dxf>
      <font>
        <strike val="0"/>
        <outline val="0"/>
        <shadow val="0"/>
        <u val="none"/>
        <vertAlign val="baseline"/>
        <sz val="8"/>
        <name val="Arial"/>
        <scheme val="none"/>
      </font>
      <protection locked="1" hidden="0"/>
    </dxf>
    <dxf>
      <border outline="0">
        <bottom style="thin">
          <color rgb="FF000000"/>
        </bottom>
      </border>
    </dxf>
    <dxf>
      <font>
        <b/>
        <strike val="0"/>
        <outline val="0"/>
        <shadow val="0"/>
        <u val="none"/>
        <vertAlign val="baseline"/>
        <sz val="8"/>
        <color theme="0"/>
        <name val="Arial"/>
        <scheme val="none"/>
      </font>
      <protection locked="1" hidden="0"/>
    </dxf>
    <dxf>
      <font>
        <strike val="0"/>
        <outline val="0"/>
        <shadow val="0"/>
        <u val="none"/>
        <vertAlign val="baseline"/>
        <sz val="8"/>
        <name val="Calibri"/>
        <scheme val="minor"/>
      </font>
      <numFmt numFmtId="2" formatCode="0.0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name val="Calibri"/>
        <scheme val="minor"/>
      </font>
      <numFmt numFmtId="164" formatCode="0.00000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left style="thin">
          <color indexed="64"/>
        </left>
        <right style="thin">
          <color indexed="64"/>
        </right>
        <top style="thin">
          <color indexed="64"/>
        </top>
        <bottom style="thin">
          <color indexed="64"/>
        </bottom>
      </border>
      <protection locked="0" hidden="0"/>
    </dxf>
    <dxf>
      <font>
        <b/>
        <strike val="0"/>
        <outline val="0"/>
        <shadow val="0"/>
        <u val="none"/>
        <vertAlign val="baseline"/>
        <sz val="8"/>
        <name val="Calibri"/>
        <scheme val="minor"/>
      </font>
      <numFmt numFmtId="0" formatCode="General"/>
      <alignment horizontal="center" vertical="bottom" textRotation="0" wrapText="0" indent="0" justifyLastLine="0" shrinkToFit="0" readingOrder="0"/>
      <border diagonalUp="0" diagonalDown="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8"/>
        <name val="Calibri"/>
        <scheme val="none"/>
      </font>
      <protection locked="1" hidden="0"/>
    </dxf>
    <dxf>
      <border>
        <bottom style="thin">
          <color rgb="FF000000"/>
        </bottom>
      </border>
    </dxf>
    <dxf>
      <font>
        <b/>
        <strike val="0"/>
        <outline val="0"/>
        <shadow val="0"/>
        <u val="none"/>
        <vertAlign val="baseline"/>
        <sz val="8"/>
        <color theme="0"/>
        <name val="Calibri"/>
        <scheme val="minor"/>
      </font>
      <fill>
        <patternFill>
          <fgColor indexed="64"/>
          <bgColor theme="2" tint="-0.499984740745262"/>
        </patternFill>
      </fill>
      <alignment horizontal="center" vertical="bottom" textRotation="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8"/>
        <color theme="0"/>
        <name val="Arial"/>
        <scheme val="none"/>
      </font>
      <numFmt numFmtId="34" formatCode="_ * #,##0.00_)\ &quot;$&quot;_ ;_ * \(#,##0.00\)\ &quot;$&quot;_ ;_ * &quot;-&quot;??_)\ &quot;$&quot;_ ;_ @_ "/>
      <fill>
        <patternFill patternType="solid">
          <fgColor indexed="64"/>
          <bgColor theme="2" tint="-0.499984740745262"/>
        </patternFill>
      </fill>
      <border diagonalUp="0" diagonalDown="0" outline="0">
        <left style="thin">
          <color indexed="64"/>
        </left>
        <right/>
        <top/>
        <bottom/>
      </border>
    </dxf>
    <dxf>
      <font>
        <strike val="0"/>
        <outline val="0"/>
        <shadow val="0"/>
        <u val="none"/>
        <vertAlign val="baseline"/>
        <sz val="8"/>
        <name val="Arial"/>
        <scheme val="none"/>
      </font>
    </dxf>
    <dxf>
      <font>
        <b/>
        <i val="0"/>
        <strike val="0"/>
        <condense val="0"/>
        <extend val="0"/>
        <outline val="0"/>
        <shadow val="0"/>
        <u val="none"/>
        <vertAlign val="baseline"/>
        <sz val="8"/>
        <color theme="0"/>
        <name val="Arial"/>
        <scheme val="none"/>
      </font>
      <fill>
        <patternFill patternType="solid">
          <fgColor indexed="64"/>
          <bgColor theme="2" tint="-0.499984740745262"/>
        </patternFill>
      </fill>
      <border diagonalUp="0" diagonalDown="0" outline="0">
        <left/>
        <right style="thin">
          <color indexed="64"/>
        </right>
        <top/>
        <bottom/>
      </border>
    </dxf>
    <dxf>
      <font>
        <strike val="0"/>
        <outline val="0"/>
        <shadow val="0"/>
        <u val="none"/>
        <vertAlign val="baseline"/>
        <sz val="8"/>
        <name val="Arial"/>
        <scheme val="none"/>
      </font>
    </dxf>
    <dxf>
      <font>
        <b/>
        <strike val="0"/>
        <outline val="0"/>
        <shadow val="0"/>
        <u val="none"/>
        <vertAlign val="baseline"/>
        <sz val="8"/>
        <color rgb="FFFFFFFF"/>
        <name val="Arial"/>
        <scheme val="none"/>
      </font>
      <fill>
        <patternFill patternType="solid">
          <fgColor rgb="FF000000"/>
          <bgColor rgb="FF757171"/>
        </patternFill>
      </fill>
    </dxf>
    <dxf>
      <border outline="0">
        <left style="thin">
          <color rgb="FF000000"/>
        </left>
        <right style="thin">
          <color rgb="FF000000"/>
        </right>
        <top style="thin">
          <color rgb="FF000000"/>
        </top>
        <bottom style="thin">
          <color rgb="FF000000"/>
        </bottom>
      </border>
    </dxf>
    <dxf>
      <font>
        <strike val="0"/>
        <outline val="0"/>
        <shadow val="0"/>
        <u val="none"/>
        <vertAlign val="baseline"/>
        <sz val="8"/>
        <name val="Arial"/>
        <scheme val="none"/>
      </font>
      <protection locked="1" hidden="0"/>
    </dxf>
    <dxf>
      <border outline="0">
        <bottom style="thin">
          <color rgb="FF000000"/>
        </bottom>
      </border>
    </dxf>
    <dxf>
      <font>
        <b/>
        <strike val="0"/>
        <outline val="0"/>
        <shadow val="0"/>
        <u val="none"/>
        <vertAlign val="baseline"/>
        <sz val="8"/>
        <color theme="0"/>
        <name val="Arial"/>
        <scheme val="none"/>
      </font>
      <protection locked="1" hidden="0"/>
    </dxf>
    <dxf>
      <font>
        <strike val="0"/>
        <outline val="0"/>
        <shadow val="0"/>
        <u val="none"/>
        <vertAlign val="baseline"/>
        <sz val="8"/>
        <name val="Calibri"/>
        <scheme val="minor"/>
      </font>
      <numFmt numFmtId="2" formatCode="0.0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name val="Calibri"/>
        <scheme val="minor"/>
      </font>
      <numFmt numFmtId="164" formatCode="0.00000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left style="thin">
          <color indexed="64"/>
        </left>
        <right style="thin">
          <color indexed="64"/>
        </right>
        <top style="thin">
          <color indexed="64"/>
        </top>
        <bottom style="thin">
          <color indexed="64"/>
        </bottom>
      </border>
      <protection locked="0" hidden="0"/>
    </dxf>
    <dxf>
      <font>
        <b/>
        <strike val="0"/>
        <outline val="0"/>
        <shadow val="0"/>
        <u val="none"/>
        <vertAlign val="baseline"/>
        <sz val="8"/>
        <name val="Calibri"/>
        <scheme val="minor"/>
      </font>
      <numFmt numFmtId="0" formatCode="General"/>
      <alignment horizontal="center" vertical="bottom" textRotation="0" wrapText="0" indent="0" justifyLastLine="0" shrinkToFit="0" readingOrder="0"/>
      <border diagonalUp="0" diagonalDown="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8"/>
        <name val="Calibri"/>
        <scheme val="none"/>
      </font>
      <protection locked="1" hidden="0"/>
    </dxf>
    <dxf>
      <border>
        <bottom style="thin">
          <color rgb="FF000000"/>
        </bottom>
      </border>
    </dxf>
    <dxf>
      <font>
        <b/>
        <strike val="0"/>
        <outline val="0"/>
        <shadow val="0"/>
        <u val="none"/>
        <vertAlign val="baseline"/>
        <sz val="8"/>
        <color theme="0"/>
        <name val="Calibri"/>
        <scheme val="minor"/>
      </font>
      <fill>
        <patternFill>
          <fgColor indexed="64"/>
          <bgColor theme="2" tint="-0.499984740745262"/>
        </patternFill>
      </fill>
      <alignment horizontal="center" vertical="bottom" textRotation="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8"/>
        <color theme="0"/>
        <name val="Arial"/>
        <scheme val="none"/>
      </font>
      <numFmt numFmtId="34" formatCode="_ * #,##0.00_)\ &quot;$&quot;_ ;_ * \(#,##0.00\)\ &quot;$&quot;_ ;_ * &quot;-&quot;??_)\ &quot;$&quot;_ ;_ @_ "/>
      <fill>
        <patternFill patternType="solid">
          <fgColor indexed="64"/>
          <bgColor theme="2" tint="-0.499984740745262"/>
        </patternFill>
      </fill>
      <border diagonalUp="0" diagonalDown="0" outline="0">
        <left style="thin">
          <color indexed="64"/>
        </left>
        <right/>
        <top/>
        <bottom/>
      </border>
    </dxf>
    <dxf>
      <font>
        <strike val="0"/>
        <outline val="0"/>
        <shadow val="0"/>
        <u val="none"/>
        <vertAlign val="baseline"/>
        <sz val="8"/>
        <name val="Arial"/>
        <scheme val="none"/>
      </font>
    </dxf>
    <dxf>
      <font>
        <b/>
        <i val="0"/>
        <strike val="0"/>
        <condense val="0"/>
        <extend val="0"/>
        <outline val="0"/>
        <shadow val="0"/>
        <u val="none"/>
        <vertAlign val="baseline"/>
        <sz val="8"/>
        <color theme="0"/>
        <name val="Arial"/>
        <scheme val="none"/>
      </font>
      <fill>
        <patternFill patternType="solid">
          <fgColor indexed="64"/>
          <bgColor theme="2" tint="-0.499984740745262"/>
        </patternFill>
      </fill>
      <border diagonalUp="0" diagonalDown="0" outline="0">
        <left/>
        <right style="thin">
          <color indexed="64"/>
        </right>
        <top/>
        <bottom/>
      </border>
    </dxf>
    <dxf>
      <font>
        <strike val="0"/>
        <outline val="0"/>
        <shadow val="0"/>
        <u val="none"/>
        <vertAlign val="baseline"/>
        <sz val="8"/>
        <name val="Arial"/>
        <scheme val="none"/>
      </font>
    </dxf>
    <dxf>
      <font>
        <b/>
        <strike val="0"/>
        <outline val="0"/>
        <shadow val="0"/>
        <u val="none"/>
        <vertAlign val="baseline"/>
        <sz val="8"/>
        <color rgb="FFFFFFFF"/>
        <name val="Arial"/>
        <scheme val="none"/>
      </font>
      <fill>
        <patternFill patternType="solid">
          <fgColor rgb="FF000000"/>
          <bgColor rgb="FF757171"/>
        </patternFill>
      </fill>
    </dxf>
    <dxf>
      <border outline="0">
        <left style="thin">
          <color rgb="FF000000"/>
        </left>
        <right style="thin">
          <color rgb="FF000000"/>
        </right>
        <top style="thin">
          <color rgb="FF000000"/>
        </top>
        <bottom style="thin">
          <color rgb="FF000000"/>
        </bottom>
      </border>
    </dxf>
    <dxf>
      <font>
        <strike val="0"/>
        <outline val="0"/>
        <shadow val="0"/>
        <u val="none"/>
        <vertAlign val="baseline"/>
        <sz val="8"/>
        <name val="Arial"/>
        <scheme val="none"/>
      </font>
      <protection locked="1" hidden="0"/>
    </dxf>
    <dxf>
      <border outline="0">
        <bottom style="thin">
          <color rgb="FF000000"/>
        </bottom>
      </border>
    </dxf>
    <dxf>
      <font>
        <b/>
        <strike val="0"/>
        <outline val="0"/>
        <shadow val="0"/>
        <u val="none"/>
        <vertAlign val="baseline"/>
        <sz val="8"/>
        <color theme="0"/>
        <name val="Arial"/>
        <scheme val="none"/>
      </font>
      <protection locked="1" hidden="0"/>
    </dxf>
    <dxf>
      <font>
        <strike val="0"/>
        <outline val="0"/>
        <shadow val="0"/>
        <u val="none"/>
        <vertAlign val="baseline"/>
        <sz val="8"/>
        <name val="Calibri"/>
        <scheme val="minor"/>
      </font>
      <numFmt numFmtId="2" formatCode="0.0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name val="Calibri"/>
        <scheme val="minor"/>
      </font>
      <numFmt numFmtId="164" formatCode="0.00000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left style="thin">
          <color indexed="64"/>
        </left>
        <right style="thin">
          <color indexed="64"/>
        </right>
        <top style="thin">
          <color indexed="64"/>
        </top>
        <bottom style="thin">
          <color indexed="64"/>
        </bottom>
      </border>
      <protection locked="0" hidden="0"/>
    </dxf>
    <dxf>
      <font>
        <b/>
        <strike val="0"/>
        <outline val="0"/>
        <shadow val="0"/>
        <u val="none"/>
        <vertAlign val="baseline"/>
        <sz val="8"/>
        <name val="Calibri"/>
        <scheme val="minor"/>
      </font>
      <numFmt numFmtId="0" formatCode="General"/>
      <alignment horizontal="center" vertical="bottom" textRotation="0" wrapText="0" indent="0" justifyLastLine="0" shrinkToFit="0" readingOrder="0"/>
      <border diagonalUp="0" diagonalDown="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8"/>
        <name val="Calibri"/>
        <scheme val="none"/>
      </font>
      <protection locked="1" hidden="0"/>
    </dxf>
    <dxf>
      <border>
        <bottom style="thin">
          <color rgb="FF000000"/>
        </bottom>
      </border>
    </dxf>
    <dxf>
      <font>
        <b/>
        <strike val="0"/>
        <outline val="0"/>
        <shadow val="0"/>
        <u val="none"/>
        <vertAlign val="baseline"/>
        <sz val="8"/>
        <color theme="0"/>
        <name val="Calibri"/>
        <scheme val="minor"/>
      </font>
      <fill>
        <patternFill>
          <fgColor indexed="64"/>
          <bgColor theme="2" tint="-0.499984740745262"/>
        </patternFill>
      </fill>
      <alignment horizontal="center" vertical="bottom" textRotation="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8"/>
        <color theme="0"/>
        <name val="Arial"/>
        <scheme val="none"/>
      </font>
      <numFmt numFmtId="34" formatCode="_ * #,##0.00_)\ &quot;$&quot;_ ;_ * \(#,##0.00\)\ &quot;$&quot;_ ;_ * &quot;-&quot;??_)\ &quot;$&quot;_ ;_ @_ "/>
      <fill>
        <patternFill patternType="solid">
          <fgColor indexed="64"/>
          <bgColor theme="2" tint="-0.499984740745262"/>
        </patternFill>
      </fill>
      <border diagonalUp="0" diagonalDown="0" outline="0">
        <left style="thin">
          <color indexed="64"/>
        </left>
        <right/>
        <top/>
        <bottom/>
      </border>
    </dxf>
    <dxf>
      <font>
        <strike val="0"/>
        <outline val="0"/>
        <shadow val="0"/>
        <u val="none"/>
        <vertAlign val="baseline"/>
        <sz val="8"/>
        <name val="Arial"/>
        <scheme val="none"/>
      </font>
    </dxf>
    <dxf>
      <font>
        <b/>
        <i val="0"/>
        <strike val="0"/>
        <condense val="0"/>
        <extend val="0"/>
        <outline val="0"/>
        <shadow val="0"/>
        <u val="none"/>
        <vertAlign val="baseline"/>
        <sz val="8"/>
        <color theme="0"/>
        <name val="Arial"/>
        <scheme val="none"/>
      </font>
      <fill>
        <patternFill patternType="solid">
          <fgColor indexed="64"/>
          <bgColor theme="2" tint="-0.499984740745262"/>
        </patternFill>
      </fill>
      <border diagonalUp="0" diagonalDown="0" outline="0">
        <left/>
        <right style="thin">
          <color indexed="64"/>
        </right>
        <top/>
        <bottom/>
      </border>
    </dxf>
    <dxf>
      <font>
        <strike val="0"/>
        <outline val="0"/>
        <shadow val="0"/>
        <u val="none"/>
        <vertAlign val="baseline"/>
        <sz val="8"/>
        <name val="Arial"/>
        <scheme val="none"/>
      </font>
    </dxf>
    <dxf>
      <font>
        <b/>
        <strike val="0"/>
        <outline val="0"/>
        <shadow val="0"/>
        <u val="none"/>
        <vertAlign val="baseline"/>
        <sz val="8"/>
        <color rgb="FFFFFFFF"/>
        <name val="Arial"/>
        <scheme val="none"/>
      </font>
      <fill>
        <patternFill patternType="solid">
          <fgColor rgb="FF000000"/>
          <bgColor rgb="FF757171"/>
        </patternFill>
      </fill>
    </dxf>
    <dxf>
      <border outline="0">
        <left style="thin">
          <color rgb="FF000000"/>
        </left>
        <right style="thin">
          <color rgb="FF000000"/>
        </right>
        <top style="thin">
          <color rgb="FF000000"/>
        </top>
        <bottom style="thin">
          <color rgb="FF000000"/>
        </bottom>
      </border>
    </dxf>
    <dxf>
      <font>
        <strike val="0"/>
        <outline val="0"/>
        <shadow val="0"/>
        <u val="none"/>
        <vertAlign val="baseline"/>
        <sz val="8"/>
        <name val="Arial"/>
        <scheme val="none"/>
      </font>
      <protection locked="1" hidden="0"/>
    </dxf>
    <dxf>
      <border outline="0">
        <bottom style="thin">
          <color rgb="FF000000"/>
        </bottom>
      </border>
    </dxf>
    <dxf>
      <font>
        <b/>
        <strike val="0"/>
        <outline val="0"/>
        <shadow val="0"/>
        <u val="none"/>
        <vertAlign val="baseline"/>
        <sz val="8"/>
        <color theme="0"/>
        <name val="Arial"/>
        <scheme val="none"/>
      </font>
      <protection locked="1" hidden="0"/>
    </dxf>
    <dxf>
      <font>
        <strike val="0"/>
        <outline val="0"/>
        <shadow val="0"/>
        <u val="none"/>
        <vertAlign val="baseline"/>
        <sz val="8"/>
        <name val="Calibri"/>
        <scheme val="minor"/>
      </font>
      <numFmt numFmtId="2" formatCode="0.0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name val="Calibri"/>
        <scheme val="minor"/>
      </font>
      <numFmt numFmtId="164" formatCode="0.00000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left style="thin">
          <color indexed="64"/>
        </left>
        <right style="thin">
          <color indexed="64"/>
        </right>
        <top style="thin">
          <color indexed="64"/>
        </top>
        <bottom style="thin">
          <color indexed="64"/>
        </bottom>
      </border>
      <protection locked="0" hidden="0"/>
    </dxf>
    <dxf>
      <font>
        <b/>
        <strike val="0"/>
        <outline val="0"/>
        <shadow val="0"/>
        <u val="none"/>
        <vertAlign val="baseline"/>
        <sz val="8"/>
        <name val="Calibri"/>
        <scheme val="minor"/>
      </font>
      <numFmt numFmtId="0" formatCode="General"/>
      <alignment horizontal="center" vertical="bottom" textRotation="0" wrapText="0" indent="0" justifyLastLine="0" shrinkToFit="0" readingOrder="0"/>
      <border diagonalUp="0" diagonalDown="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8"/>
        <name val="Calibri"/>
        <scheme val="none"/>
      </font>
      <protection locked="1" hidden="0"/>
    </dxf>
    <dxf>
      <border>
        <bottom style="thin">
          <color rgb="FF000000"/>
        </bottom>
      </border>
    </dxf>
    <dxf>
      <font>
        <b/>
        <strike val="0"/>
        <outline val="0"/>
        <shadow val="0"/>
        <u val="none"/>
        <vertAlign val="baseline"/>
        <sz val="8"/>
        <color theme="0"/>
        <name val="Calibri"/>
        <scheme val="minor"/>
      </font>
      <fill>
        <patternFill>
          <fgColor indexed="64"/>
          <bgColor theme="2" tint="-0.499984740745262"/>
        </patternFill>
      </fill>
      <alignment horizontal="center" vertical="bottom" textRotation="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8"/>
        <color theme="0"/>
        <name val="Arial"/>
        <scheme val="none"/>
      </font>
      <numFmt numFmtId="34" formatCode="_ * #,##0.00_)\ &quot;$&quot;_ ;_ * \(#,##0.00\)\ &quot;$&quot;_ ;_ * &quot;-&quot;??_)\ &quot;$&quot;_ ;_ @_ "/>
      <fill>
        <patternFill patternType="solid">
          <fgColor indexed="64"/>
          <bgColor theme="2" tint="-0.499984740745262"/>
        </patternFill>
      </fill>
      <border diagonalUp="0" diagonalDown="0" outline="0">
        <left style="thin">
          <color indexed="64"/>
        </left>
        <right/>
        <top/>
        <bottom/>
      </border>
    </dxf>
    <dxf>
      <font>
        <strike val="0"/>
        <outline val="0"/>
        <shadow val="0"/>
        <u val="none"/>
        <vertAlign val="baseline"/>
        <sz val="8"/>
        <name val="Arial"/>
        <scheme val="none"/>
      </font>
    </dxf>
    <dxf>
      <font>
        <b/>
        <i val="0"/>
        <strike val="0"/>
        <condense val="0"/>
        <extend val="0"/>
        <outline val="0"/>
        <shadow val="0"/>
        <u val="none"/>
        <vertAlign val="baseline"/>
        <sz val="8"/>
        <color theme="0"/>
        <name val="Arial"/>
        <scheme val="none"/>
      </font>
      <fill>
        <patternFill patternType="solid">
          <fgColor indexed="64"/>
          <bgColor theme="2" tint="-0.499984740745262"/>
        </patternFill>
      </fill>
      <border diagonalUp="0" diagonalDown="0" outline="0">
        <left/>
        <right style="thin">
          <color indexed="64"/>
        </right>
        <top/>
        <bottom/>
      </border>
    </dxf>
    <dxf>
      <font>
        <strike val="0"/>
        <outline val="0"/>
        <shadow val="0"/>
        <u val="none"/>
        <vertAlign val="baseline"/>
        <sz val="8"/>
        <name val="Arial"/>
        <scheme val="none"/>
      </font>
    </dxf>
    <dxf>
      <font>
        <b/>
        <strike val="0"/>
        <outline val="0"/>
        <shadow val="0"/>
        <u val="none"/>
        <vertAlign val="baseline"/>
        <sz val="8"/>
        <color rgb="FFFFFFFF"/>
        <name val="Arial"/>
        <scheme val="none"/>
      </font>
      <fill>
        <patternFill patternType="solid">
          <fgColor rgb="FF000000"/>
          <bgColor rgb="FF757171"/>
        </patternFill>
      </fill>
    </dxf>
    <dxf>
      <border outline="0">
        <left style="thin">
          <color rgb="FF000000"/>
        </left>
        <right style="thin">
          <color rgb="FF000000"/>
        </right>
        <top style="thin">
          <color rgb="FF000000"/>
        </top>
        <bottom style="thin">
          <color rgb="FF000000"/>
        </bottom>
      </border>
    </dxf>
    <dxf>
      <font>
        <strike val="0"/>
        <outline val="0"/>
        <shadow val="0"/>
        <u val="none"/>
        <vertAlign val="baseline"/>
        <sz val="8"/>
        <name val="Arial"/>
        <scheme val="none"/>
      </font>
      <protection locked="1" hidden="0"/>
    </dxf>
    <dxf>
      <border outline="0">
        <bottom style="thin">
          <color rgb="FF000000"/>
        </bottom>
      </border>
    </dxf>
    <dxf>
      <font>
        <b/>
        <strike val="0"/>
        <outline val="0"/>
        <shadow val="0"/>
        <u val="none"/>
        <vertAlign val="baseline"/>
        <sz val="8"/>
        <color theme="0"/>
        <name val="Arial"/>
        <scheme val="none"/>
      </font>
      <protection locked="1" hidden="0"/>
    </dxf>
    <dxf>
      <font>
        <strike val="0"/>
        <outline val="0"/>
        <shadow val="0"/>
        <u val="none"/>
        <vertAlign val="baseline"/>
        <sz val="8"/>
        <name val="Calibri"/>
        <scheme val="minor"/>
      </font>
      <numFmt numFmtId="2" formatCode="0.0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name val="Calibri"/>
        <scheme val="minor"/>
      </font>
      <numFmt numFmtId="164" formatCode="0.00000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left style="thin">
          <color indexed="64"/>
        </left>
        <right style="thin">
          <color indexed="64"/>
        </right>
        <top style="thin">
          <color indexed="64"/>
        </top>
        <bottom style="thin">
          <color indexed="64"/>
        </bottom>
      </border>
      <protection locked="0" hidden="0"/>
    </dxf>
    <dxf>
      <font>
        <b/>
        <strike val="0"/>
        <outline val="0"/>
        <shadow val="0"/>
        <u val="none"/>
        <vertAlign val="baseline"/>
        <sz val="8"/>
        <name val="Calibri"/>
        <scheme val="minor"/>
      </font>
      <numFmt numFmtId="0" formatCode="General"/>
      <alignment horizontal="center" vertical="bottom" textRotation="0" wrapText="0" indent="0" justifyLastLine="0" shrinkToFit="0" readingOrder="0"/>
      <border diagonalUp="0" diagonalDown="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8"/>
        <name val="Calibri"/>
        <scheme val="none"/>
      </font>
      <protection locked="1" hidden="0"/>
    </dxf>
    <dxf>
      <border>
        <bottom style="thin">
          <color rgb="FF000000"/>
        </bottom>
      </border>
    </dxf>
    <dxf>
      <font>
        <b/>
        <strike val="0"/>
        <outline val="0"/>
        <shadow val="0"/>
        <u val="none"/>
        <vertAlign val="baseline"/>
        <sz val="8"/>
        <color theme="0"/>
        <name val="Calibri"/>
        <scheme val="minor"/>
      </font>
      <fill>
        <patternFill>
          <fgColor indexed="64"/>
          <bgColor theme="2" tint="-0.499984740745262"/>
        </patternFill>
      </fill>
      <alignment horizontal="center" vertical="bottom" textRotation="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8"/>
        <color theme="0"/>
        <name val="Arial"/>
        <scheme val="none"/>
      </font>
      <numFmt numFmtId="34" formatCode="_ * #,##0.00_)\ &quot;$&quot;_ ;_ * \(#,##0.00\)\ &quot;$&quot;_ ;_ * &quot;-&quot;??_)\ &quot;$&quot;_ ;_ @_ "/>
      <fill>
        <patternFill patternType="solid">
          <fgColor indexed="64"/>
          <bgColor theme="2" tint="-0.499984740745262"/>
        </patternFill>
      </fill>
      <border diagonalUp="0" diagonalDown="0" outline="0">
        <left style="thin">
          <color indexed="64"/>
        </left>
        <right/>
        <top/>
        <bottom/>
      </border>
    </dxf>
    <dxf>
      <font>
        <strike val="0"/>
        <outline val="0"/>
        <shadow val="0"/>
        <u val="none"/>
        <vertAlign val="baseline"/>
        <sz val="8"/>
        <name val="Arial"/>
        <scheme val="none"/>
      </font>
    </dxf>
    <dxf>
      <font>
        <b/>
        <i val="0"/>
        <strike val="0"/>
        <condense val="0"/>
        <extend val="0"/>
        <outline val="0"/>
        <shadow val="0"/>
        <u val="none"/>
        <vertAlign val="baseline"/>
        <sz val="8"/>
        <color theme="0"/>
        <name val="Arial"/>
        <scheme val="none"/>
      </font>
      <fill>
        <patternFill patternType="solid">
          <fgColor indexed="64"/>
          <bgColor theme="2" tint="-0.499984740745262"/>
        </patternFill>
      </fill>
      <border diagonalUp="0" diagonalDown="0" outline="0">
        <left/>
        <right style="thin">
          <color indexed="64"/>
        </right>
        <top/>
        <bottom/>
      </border>
    </dxf>
    <dxf>
      <font>
        <strike val="0"/>
        <outline val="0"/>
        <shadow val="0"/>
        <u val="none"/>
        <vertAlign val="baseline"/>
        <sz val="8"/>
        <name val="Arial"/>
        <scheme val="none"/>
      </font>
    </dxf>
    <dxf>
      <font>
        <b/>
        <strike val="0"/>
        <outline val="0"/>
        <shadow val="0"/>
        <u val="none"/>
        <vertAlign val="baseline"/>
        <sz val="8"/>
        <color rgb="FFFFFFFF"/>
        <name val="Arial"/>
        <scheme val="none"/>
      </font>
      <fill>
        <patternFill patternType="solid">
          <fgColor rgb="FF000000"/>
          <bgColor rgb="FF757171"/>
        </patternFill>
      </fill>
    </dxf>
    <dxf>
      <border outline="0">
        <left style="thin">
          <color rgb="FF000000"/>
        </left>
        <right style="thin">
          <color rgb="FF000000"/>
        </right>
        <top style="thin">
          <color rgb="FF000000"/>
        </top>
        <bottom style="thin">
          <color rgb="FF000000"/>
        </bottom>
      </border>
    </dxf>
    <dxf>
      <font>
        <strike val="0"/>
        <outline val="0"/>
        <shadow val="0"/>
        <u val="none"/>
        <vertAlign val="baseline"/>
        <sz val="8"/>
        <name val="Arial"/>
        <scheme val="none"/>
      </font>
      <protection locked="1" hidden="0"/>
    </dxf>
    <dxf>
      <border outline="0">
        <bottom style="thin">
          <color rgb="FF000000"/>
        </bottom>
      </border>
    </dxf>
    <dxf>
      <font>
        <b/>
        <strike val="0"/>
        <outline val="0"/>
        <shadow val="0"/>
        <u val="none"/>
        <vertAlign val="baseline"/>
        <sz val="8"/>
        <color theme="0"/>
        <name val="Arial"/>
        <scheme val="none"/>
      </font>
      <protection locked="1" hidden="0"/>
    </dxf>
    <dxf>
      <font>
        <strike val="0"/>
        <outline val="0"/>
        <shadow val="0"/>
        <u val="none"/>
        <vertAlign val="baseline"/>
        <sz val="8"/>
        <name val="Calibri"/>
        <scheme val="minor"/>
      </font>
      <numFmt numFmtId="2" formatCode="0.0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name val="Calibri"/>
        <scheme val="minor"/>
      </font>
      <numFmt numFmtId="164" formatCode="0.00000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left style="thin">
          <color indexed="64"/>
        </left>
        <right style="thin">
          <color indexed="64"/>
        </right>
        <top style="thin">
          <color indexed="64"/>
        </top>
        <bottom style="thin">
          <color indexed="64"/>
        </bottom>
      </border>
      <protection locked="0" hidden="0"/>
    </dxf>
    <dxf>
      <font>
        <b/>
        <strike val="0"/>
        <outline val="0"/>
        <shadow val="0"/>
        <u val="none"/>
        <vertAlign val="baseline"/>
        <sz val="8"/>
        <name val="Calibri"/>
        <scheme val="minor"/>
      </font>
      <numFmt numFmtId="0" formatCode="General"/>
      <alignment horizontal="center" vertical="bottom" textRotation="0" wrapText="0" indent="0" justifyLastLine="0" shrinkToFit="0" readingOrder="0"/>
      <border diagonalUp="0" diagonalDown="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8"/>
        <name val="Calibri"/>
        <scheme val="none"/>
      </font>
      <protection locked="1" hidden="0"/>
    </dxf>
    <dxf>
      <border>
        <bottom style="thin">
          <color rgb="FF000000"/>
        </bottom>
      </border>
    </dxf>
    <dxf>
      <font>
        <b/>
        <strike val="0"/>
        <outline val="0"/>
        <shadow val="0"/>
        <u val="none"/>
        <vertAlign val="baseline"/>
        <sz val="8"/>
        <color theme="0"/>
        <name val="Calibri"/>
        <scheme val="minor"/>
      </font>
      <fill>
        <patternFill>
          <fgColor indexed="64"/>
          <bgColor theme="2" tint="-0.499984740745262"/>
        </patternFill>
      </fill>
      <alignment horizontal="center" vertical="bottom" textRotation="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8"/>
        <color theme="0"/>
        <name val="Arial"/>
        <scheme val="none"/>
      </font>
      <numFmt numFmtId="34" formatCode="_ * #,##0.00_)\ &quot;$&quot;_ ;_ * \(#,##0.00\)\ &quot;$&quot;_ ;_ * &quot;-&quot;??_)\ &quot;$&quot;_ ;_ @_ "/>
      <fill>
        <patternFill patternType="solid">
          <fgColor indexed="64"/>
          <bgColor theme="2" tint="-0.499984740745262"/>
        </patternFill>
      </fill>
      <border diagonalUp="0" diagonalDown="0" outline="0">
        <left style="thin">
          <color indexed="64"/>
        </left>
        <right/>
        <top/>
        <bottom/>
      </border>
    </dxf>
    <dxf>
      <font>
        <strike val="0"/>
        <outline val="0"/>
        <shadow val="0"/>
        <u val="none"/>
        <vertAlign val="baseline"/>
        <sz val="8"/>
        <name val="Arial"/>
        <scheme val="none"/>
      </font>
    </dxf>
    <dxf>
      <font>
        <b/>
        <i val="0"/>
        <strike val="0"/>
        <condense val="0"/>
        <extend val="0"/>
        <outline val="0"/>
        <shadow val="0"/>
        <u val="none"/>
        <vertAlign val="baseline"/>
        <sz val="8"/>
        <color theme="0"/>
        <name val="Arial"/>
        <scheme val="none"/>
      </font>
      <fill>
        <patternFill patternType="solid">
          <fgColor indexed="64"/>
          <bgColor theme="2" tint="-0.499984740745262"/>
        </patternFill>
      </fill>
      <border diagonalUp="0" diagonalDown="0" outline="0">
        <left/>
        <right style="thin">
          <color indexed="64"/>
        </right>
        <top/>
        <bottom/>
      </border>
    </dxf>
    <dxf>
      <font>
        <strike val="0"/>
        <outline val="0"/>
        <shadow val="0"/>
        <u val="none"/>
        <vertAlign val="baseline"/>
        <sz val="8"/>
        <name val="Arial"/>
        <scheme val="none"/>
      </font>
    </dxf>
    <dxf>
      <font>
        <b/>
        <strike val="0"/>
        <outline val="0"/>
        <shadow val="0"/>
        <u val="none"/>
        <vertAlign val="baseline"/>
        <sz val="8"/>
        <color rgb="FFFFFFFF"/>
        <name val="Arial"/>
        <scheme val="none"/>
      </font>
      <fill>
        <patternFill patternType="solid">
          <fgColor rgb="FF000000"/>
          <bgColor rgb="FF757171"/>
        </patternFill>
      </fill>
    </dxf>
    <dxf>
      <border outline="0">
        <left style="thin">
          <color rgb="FF000000"/>
        </left>
        <right style="thin">
          <color rgb="FF000000"/>
        </right>
        <top style="thin">
          <color rgb="FF000000"/>
        </top>
        <bottom style="thin">
          <color rgb="FF000000"/>
        </bottom>
      </border>
    </dxf>
    <dxf>
      <font>
        <strike val="0"/>
        <outline val="0"/>
        <shadow val="0"/>
        <u val="none"/>
        <vertAlign val="baseline"/>
        <sz val="8"/>
        <name val="Arial"/>
        <scheme val="none"/>
      </font>
      <protection locked="1" hidden="0"/>
    </dxf>
    <dxf>
      <border outline="0">
        <bottom style="thin">
          <color rgb="FF000000"/>
        </bottom>
      </border>
    </dxf>
    <dxf>
      <font>
        <b/>
        <strike val="0"/>
        <outline val="0"/>
        <shadow val="0"/>
        <u val="none"/>
        <vertAlign val="baseline"/>
        <sz val="8"/>
        <color theme="0"/>
        <name val="Arial"/>
        <scheme val="none"/>
      </font>
      <protection locked="1" hidden="0"/>
    </dxf>
    <dxf>
      <font>
        <strike val="0"/>
        <outline val="0"/>
        <shadow val="0"/>
        <u val="none"/>
        <vertAlign val="baseline"/>
        <sz val="8"/>
        <name val="Calibri"/>
        <scheme val="minor"/>
      </font>
      <numFmt numFmtId="2" formatCode="0.0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name val="Calibri"/>
        <scheme val="minor"/>
      </font>
      <numFmt numFmtId="164" formatCode="0.00000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left style="thin">
          <color indexed="64"/>
        </left>
        <right style="thin">
          <color indexed="64"/>
        </right>
        <top style="thin">
          <color indexed="64"/>
        </top>
        <bottom style="thin">
          <color indexed="64"/>
        </bottom>
      </border>
      <protection locked="0" hidden="0"/>
    </dxf>
    <dxf>
      <font>
        <b/>
        <strike val="0"/>
        <outline val="0"/>
        <shadow val="0"/>
        <u val="none"/>
        <vertAlign val="baseline"/>
        <sz val="8"/>
        <name val="Calibri"/>
        <scheme val="minor"/>
      </font>
      <numFmt numFmtId="0" formatCode="General"/>
      <alignment horizontal="center" vertical="bottom" textRotation="0" wrapText="0" indent="0" justifyLastLine="0" shrinkToFit="0" readingOrder="0"/>
      <border diagonalUp="0" diagonalDown="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8"/>
        <name val="Calibri"/>
        <scheme val="none"/>
      </font>
      <protection locked="1" hidden="0"/>
    </dxf>
    <dxf>
      <border>
        <bottom style="thin">
          <color rgb="FF000000"/>
        </bottom>
      </border>
    </dxf>
    <dxf>
      <font>
        <b/>
        <strike val="0"/>
        <outline val="0"/>
        <shadow val="0"/>
        <u val="none"/>
        <vertAlign val="baseline"/>
        <sz val="8"/>
        <color theme="0"/>
        <name val="Calibri"/>
        <scheme val="minor"/>
      </font>
      <fill>
        <patternFill>
          <fgColor indexed="64"/>
          <bgColor theme="2" tint="-0.499984740745262"/>
        </patternFill>
      </fill>
      <alignment horizontal="center" vertical="bottom" textRotation="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8"/>
        <color theme="0"/>
        <name val="Arial"/>
        <scheme val="none"/>
      </font>
      <numFmt numFmtId="34" formatCode="_ * #,##0.00_)\ &quot;$&quot;_ ;_ * \(#,##0.00\)\ &quot;$&quot;_ ;_ * &quot;-&quot;??_)\ &quot;$&quot;_ ;_ @_ "/>
      <fill>
        <patternFill patternType="solid">
          <fgColor indexed="64"/>
          <bgColor theme="2" tint="-0.499984740745262"/>
        </patternFill>
      </fill>
      <border diagonalUp="0" diagonalDown="0" outline="0">
        <left style="thin">
          <color indexed="64"/>
        </left>
        <right/>
        <top/>
        <bottom/>
      </border>
    </dxf>
    <dxf>
      <font>
        <strike val="0"/>
        <outline val="0"/>
        <shadow val="0"/>
        <u val="none"/>
        <vertAlign val="baseline"/>
        <sz val="8"/>
        <name val="Arial"/>
        <scheme val="none"/>
      </font>
    </dxf>
    <dxf>
      <font>
        <b/>
        <i val="0"/>
        <strike val="0"/>
        <condense val="0"/>
        <extend val="0"/>
        <outline val="0"/>
        <shadow val="0"/>
        <u val="none"/>
        <vertAlign val="baseline"/>
        <sz val="8"/>
        <color theme="0"/>
        <name val="Arial"/>
        <scheme val="none"/>
      </font>
      <fill>
        <patternFill patternType="solid">
          <fgColor indexed="64"/>
          <bgColor theme="2" tint="-0.499984740745262"/>
        </patternFill>
      </fill>
      <border diagonalUp="0" diagonalDown="0" outline="0">
        <left/>
        <right style="thin">
          <color indexed="64"/>
        </right>
        <top/>
        <bottom/>
      </border>
    </dxf>
    <dxf>
      <font>
        <strike val="0"/>
        <outline val="0"/>
        <shadow val="0"/>
        <u val="none"/>
        <vertAlign val="baseline"/>
        <sz val="8"/>
        <name val="Arial"/>
        <scheme val="none"/>
      </font>
    </dxf>
    <dxf>
      <font>
        <b/>
        <strike val="0"/>
        <outline val="0"/>
        <shadow val="0"/>
        <u val="none"/>
        <vertAlign val="baseline"/>
        <sz val="8"/>
        <color rgb="FFFFFFFF"/>
        <name val="Arial"/>
        <scheme val="none"/>
      </font>
      <fill>
        <patternFill patternType="solid">
          <fgColor rgb="FF000000"/>
          <bgColor rgb="FF757171"/>
        </patternFill>
      </fill>
    </dxf>
    <dxf>
      <border outline="0">
        <left style="thin">
          <color rgb="FF000000"/>
        </left>
        <right style="thin">
          <color rgb="FF000000"/>
        </right>
        <top style="thin">
          <color rgb="FF000000"/>
        </top>
        <bottom style="thin">
          <color rgb="FF000000"/>
        </bottom>
      </border>
    </dxf>
    <dxf>
      <font>
        <strike val="0"/>
        <outline val="0"/>
        <shadow val="0"/>
        <u val="none"/>
        <vertAlign val="baseline"/>
        <sz val="8"/>
        <name val="Arial"/>
        <scheme val="none"/>
      </font>
      <protection locked="1" hidden="0"/>
    </dxf>
    <dxf>
      <border outline="0">
        <bottom style="thin">
          <color rgb="FF000000"/>
        </bottom>
      </border>
    </dxf>
    <dxf>
      <font>
        <b/>
        <strike val="0"/>
        <outline val="0"/>
        <shadow val="0"/>
        <u val="none"/>
        <vertAlign val="baseline"/>
        <sz val="8"/>
        <color theme="0"/>
        <name val="Arial"/>
        <scheme val="none"/>
      </font>
      <protection locked="1" hidden="0"/>
    </dxf>
    <dxf>
      <font>
        <strike val="0"/>
        <outline val="0"/>
        <shadow val="0"/>
        <u val="none"/>
        <vertAlign val="baseline"/>
        <sz val="8"/>
        <name val="Calibri"/>
        <scheme val="minor"/>
      </font>
      <numFmt numFmtId="2" formatCode="0.0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name val="Calibri"/>
        <scheme val="minor"/>
      </font>
      <numFmt numFmtId="164" formatCode="0.00000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left style="thin">
          <color indexed="64"/>
        </left>
        <right style="thin">
          <color indexed="64"/>
        </right>
        <top style="thin">
          <color indexed="64"/>
        </top>
        <bottom style="thin">
          <color indexed="64"/>
        </bottom>
      </border>
      <protection locked="0" hidden="0"/>
    </dxf>
    <dxf>
      <font>
        <b/>
        <strike val="0"/>
        <outline val="0"/>
        <shadow val="0"/>
        <u val="none"/>
        <vertAlign val="baseline"/>
        <sz val="8"/>
        <name val="Calibri"/>
        <scheme val="minor"/>
      </font>
      <numFmt numFmtId="0" formatCode="General"/>
      <alignment horizontal="center" vertical="bottom" textRotation="0" wrapText="0" indent="0" justifyLastLine="0" shrinkToFit="0" readingOrder="0"/>
      <border diagonalUp="0" diagonalDown="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8"/>
        <name val="Calibri"/>
        <scheme val="none"/>
      </font>
      <protection locked="1" hidden="0"/>
    </dxf>
    <dxf>
      <border>
        <bottom style="thin">
          <color rgb="FF000000"/>
        </bottom>
      </border>
    </dxf>
    <dxf>
      <font>
        <b/>
        <strike val="0"/>
        <outline val="0"/>
        <shadow val="0"/>
        <u val="none"/>
        <vertAlign val="baseline"/>
        <sz val="8"/>
        <color theme="0"/>
        <name val="Calibri"/>
        <scheme val="minor"/>
      </font>
      <fill>
        <patternFill>
          <fgColor indexed="64"/>
          <bgColor theme="2" tint="-0.499984740745262"/>
        </patternFill>
      </fill>
      <alignment horizontal="center" vertical="bottom" textRotation="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8"/>
        <color theme="0"/>
        <name val="Arial"/>
        <scheme val="none"/>
      </font>
      <numFmt numFmtId="34" formatCode="_ * #,##0.00_)\ &quot;$&quot;_ ;_ * \(#,##0.00\)\ &quot;$&quot;_ ;_ * &quot;-&quot;??_)\ &quot;$&quot;_ ;_ @_ "/>
      <fill>
        <patternFill patternType="solid">
          <fgColor indexed="64"/>
          <bgColor theme="2" tint="-0.499984740745262"/>
        </patternFill>
      </fill>
      <border diagonalUp="0" diagonalDown="0" outline="0">
        <left style="thin">
          <color indexed="64"/>
        </left>
        <right/>
        <top/>
        <bottom/>
      </border>
    </dxf>
    <dxf>
      <font>
        <strike val="0"/>
        <outline val="0"/>
        <shadow val="0"/>
        <u val="none"/>
        <vertAlign val="baseline"/>
        <sz val="8"/>
        <name val="Arial"/>
        <scheme val="none"/>
      </font>
    </dxf>
    <dxf>
      <font>
        <b/>
        <i val="0"/>
        <strike val="0"/>
        <condense val="0"/>
        <extend val="0"/>
        <outline val="0"/>
        <shadow val="0"/>
        <u val="none"/>
        <vertAlign val="baseline"/>
        <sz val="8"/>
        <color theme="0"/>
        <name val="Arial"/>
        <scheme val="none"/>
      </font>
      <fill>
        <patternFill patternType="solid">
          <fgColor indexed="64"/>
          <bgColor theme="2" tint="-0.499984740745262"/>
        </patternFill>
      </fill>
      <border diagonalUp="0" diagonalDown="0" outline="0">
        <left/>
        <right style="thin">
          <color indexed="64"/>
        </right>
        <top/>
        <bottom/>
      </border>
    </dxf>
    <dxf>
      <font>
        <strike val="0"/>
        <outline val="0"/>
        <shadow val="0"/>
        <u val="none"/>
        <vertAlign val="baseline"/>
        <sz val="8"/>
        <name val="Arial"/>
        <scheme val="none"/>
      </font>
    </dxf>
    <dxf>
      <font>
        <b/>
        <strike val="0"/>
        <outline val="0"/>
        <shadow val="0"/>
        <u val="none"/>
        <vertAlign val="baseline"/>
        <sz val="8"/>
        <color rgb="FFFFFFFF"/>
        <name val="Arial"/>
        <scheme val="none"/>
      </font>
      <fill>
        <patternFill patternType="solid">
          <fgColor rgb="FF000000"/>
          <bgColor rgb="FF757171"/>
        </patternFill>
      </fill>
    </dxf>
    <dxf>
      <border outline="0">
        <left style="thin">
          <color rgb="FF000000"/>
        </left>
        <right style="thin">
          <color rgb="FF000000"/>
        </right>
        <top style="thin">
          <color rgb="FF000000"/>
        </top>
        <bottom style="thin">
          <color rgb="FF000000"/>
        </bottom>
      </border>
    </dxf>
    <dxf>
      <font>
        <strike val="0"/>
        <outline val="0"/>
        <shadow val="0"/>
        <u val="none"/>
        <vertAlign val="baseline"/>
        <sz val="8"/>
        <name val="Arial"/>
        <scheme val="none"/>
      </font>
      <protection locked="1" hidden="0"/>
    </dxf>
    <dxf>
      <border outline="0">
        <bottom style="thin">
          <color rgb="FF000000"/>
        </bottom>
      </border>
    </dxf>
    <dxf>
      <font>
        <b/>
        <strike val="0"/>
        <outline val="0"/>
        <shadow val="0"/>
        <u val="none"/>
        <vertAlign val="baseline"/>
        <sz val="8"/>
        <color theme="0"/>
        <name val="Arial"/>
        <scheme val="none"/>
      </font>
      <protection locked="1" hidden="0"/>
    </dxf>
    <dxf>
      <font>
        <strike val="0"/>
        <outline val="0"/>
        <shadow val="0"/>
        <u val="none"/>
        <vertAlign val="baseline"/>
        <sz val="8"/>
        <name val="Calibri"/>
        <scheme val="minor"/>
      </font>
      <numFmt numFmtId="2" formatCode="0.0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name val="Calibri"/>
        <scheme val="minor"/>
      </font>
      <numFmt numFmtId="164" formatCode="0.00000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left style="thin">
          <color indexed="64"/>
        </left>
        <right style="thin">
          <color indexed="64"/>
        </right>
        <top style="thin">
          <color indexed="64"/>
        </top>
        <bottom style="thin">
          <color indexed="64"/>
        </bottom>
      </border>
      <protection locked="0" hidden="0"/>
    </dxf>
    <dxf>
      <font>
        <b/>
        <strike val="0"/>
        <outline val="0"/>
        <shadow val="0"/>
        <u val="none"/>
        <vertAlign val="baseline"/>
        <sz val="8"/>
        <name val="Calibri"/>
        <scheme val="minor"/>
      </font>
      <numFmt numFmtId="0" formatCode="General"/>
      <alignment horizontal="center" vertical="bottom" textRotation="0" wrapText="0" indent="0" justifyLastLine="0" shrinkToFit="0" readingOrder="0"/>
      <border diagonalUp="0" diagonalDown="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8"/>
        <name val="Calibri"/>
        <scheme val="none"/>
      </font>
      <protection locked="1" hidden="0"/>
    </dxf>
    <dxf>
      <border>
        <bottom style="thin">
          <color rgb="FF000000"/>
        </bottom>
      </border>
    </dxf>
    <dxf>
      <font>
        <b/>
        <strike val="0"/>
        <outline val="0"/>
        <shadow val="0"/>
        <u val="none"/>
        <vertAlign val="baseline"/>
        <sz val="8"/>
        <color theme="0"/>
        <name val="Calibri"/>
        <scheme val="minor"/>
      </font>
      <fill>
        <patternFill>
          <fgColor indexed="64"/>
          <bgColor theme="2" tint="-0.499984740745262"/>
        </patternFill>
      </fill>
      <alignment horizontal="center" vertical="bottom" textRotation="0"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8"/>
        <color theme="0"/>
        <name val="Arial"/>
        <scheme val="none"/>
      </font>
      <numFmt numFmtId="34" formatCode="_ * #,##0.00_)\ &quot;$&quot;_ ;_ * \(#,##0.00\)\ &quot;$&quot;_ ;_ * &quot;-&quot;??_)\ &quot;$&quot;_ ;_ @_ "/>
      <fill>
        <patternFill patternType="solid">
          <fgColor indexed="64"/>
          <bgColor theme="2" tint="-0.499984740745262"/>
        </patternFill>
      </fill>
      <border diagonalUp="0" diagonalDown="0" outline="0">
        <left style="thin">
          <color indexed="64"/>
        </left>
        <right/>
        <top/>
        <bottom/>
      </border>
    </dxf>
    <dxf>
      <font>
        <strike val="0"/>
        <outline val="0"/>
        <shadow val="0"/>
        <u val="none"/>
        <vertAlign val="baseline"/>
        <sz val="8"/>
        <name val="Arial"/>
        <scheme val="none"/>
      </font>
    </dxf>
    <dxf>
      <font>
        <b/>
        <i val="0"/>
        <strike val="0"/>
        <condense val="0"/>
        <extend val="0"/>
        <outline val="0"/>
        <shadow val="0"/>
        <u val="none"/>
        <vertAlign val="baseline"/>
        <sz val="8"/>
        <color theme="0"/>
        <name val="Arial"/>
        <scheme val="none"/>
      </font>
      <fill>
        <patternFill patternType="solid">
          <fgColor indexed="64"/>
          <bgColor theme="2" tint="-0.499984740745262"/>
        </patternFill>
      </fill>
      <border diagonalUp="0" diagonalDown="0" outline="0">
        <left/>
        <right style="thin">
          <color indexed="64"/>
        </right>
        <top/>
        <bottom/>
      </border>
    </dxf>
    <dxf>
      <font>
        <strike val="0"/>
        <outline val="0"/>
        <shadow val="0"/>
        <u val="none"/>
        <vertAlign val="baseline"/>
        <sz val="8"/>
        <name val="Arial"/>
        <scheme val="none"/>
      </font>
    </dxf>
    <dxf>
      <font>
        <b/>
        <strike val="0"/>
        <outline val="0"/>
        <shadow val="0"/>
        <u val="none"/>
        <vertAlign val="baseline"/>
        <sz val="8"/>
        <color rgb="FFFFFFFF"/>
        <name val="Arial"/>
        <scheme val="none"/>
      </font>
      <fill>
        <patternFill patternType="solid">
          <fgColor rgb="FF000000"/>
          <bgColor rgb="FF757171"/>
        </patternFill>
      </fill>
    </dxf>
    <dxf>
      <border outline="0">
        <left style="thin">
          <color rgb="FF000000"/>
        </left>
        <right style="thin">
          <color rgb="FF000000"/>
        </right>
        <top style="thin">
          <color rgb="FF000000"/>
        </top>
        <bottom style="thin">
          <color rgb="FF000000"/>
        </bottom>
      </border>
    </dxf>
    <dxf>
      <font>
        <strike val="0"/>
        <outline val="0"/>
        <shadow val="0"/>
        <u val="none"/>
        <vertAlign val="baseline"/>
        <sz val="8"/>
        <name val="Arial"/>
        <scheme val="none"/>
      </font>
      <protection locked="1" hidden="0"/>
    </dxf>
    <dxf>
      <border outline="0">
        <bottom style="thin">
          <color rgb="FF000000"/>
        </bottom>
      </border>
    </dxf>
    <dxf>
      <font>
        <b/>
        <strike val="0"/>
        <outline val="0"/>
        <shadow val="0"/>
        <u val="none"/>
        <vertAlign val="baseline"/>
        <sz val="8"/>
        <color theme="0"/>
        <name val="Arial"/>
        <scheme val="none"/>
      </font>
      <protection locked="1" hidden="0"/>
    </dxf>
    <dxf>
      <font>
        <strike val="0"/>
        <outline val="0"/>
        <shadow val="0"/>
        <u val="none"/>
        <vertAlign val="baseline"/>
        <sz val="8"/>
        <name val="Calibri"/>
        <scheme val="minor"/>
      </font>
      <numFmt numFmtId="2" formatCode="0.0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8"/>
        <name val="Calibri"/>
        <scheme val="minor"/>
      </font>
      <numFmt numFmtId="164" formatCode="0.00000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Calibri"/>
        <scheme val="minor"/>
      </font>
      <border diagonalUp="0" diagonalDown="0">
        <left style="thin">
          <color indexed="64"/>
        </left>
        <right style="thin">
          <color indexed="64"/>
        </right>
        <top style="thin">
          <color indexed="64"/>
        </top>
        <bottom style="thin">
          <color indexed="64"/>
        </bottom>
      </border>
      <protection locked="0" hidden="0"/>
    </dxf>
    <dxf>
      <font>
        <b/>
        <strike val="0"/>
        <outline val="0"/>
        <shadow val="0"/>
        <u val="none"/>
        <vertAlign val="baseline"/>
        <sz val="8"/>
        <name val="Calibri"/>
        <scheme val="minor"/>
      </font>
      <numFmt numFmtId="0" formatCode="General"/>
      <alignment horizontal="center" vertical="bottom" textRotation="0" wrapText="0" indent="0" justifyLastLine="0" shrinkToFit="0" readingOrder="0"/>
      <border diagonalUp="0" diagonalDown="0">
        <left/>
        <right style="thin">
          <color indexed="64"/>
        </right>
        <top style="thin">
          <color indexed="64"/>
        </top>
        <bottom style="thin">
          <color indexed="64"/>
        </bottom>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8"/>
        <name val="Calibri"/>
        <scheme val="none"/>
      </font>
      <protection locked="1" hidden="0"/>
    </dxf>
    <dxf>
      <border>
        <bottom style="thin">
          <color rgb="FF000000"/>
        </bottom>
      </border>
    </dxf>
    <dxf>
      <font>
        <b/>
        <strike val="0"/>
        <outline val="0"/>
        <shadow val="0"/>
        <u val="none"/>
        <vertAlign val="baseline"/>
        <sz val="8"/>
        <color theme="0"/>
        <name val="Calibri"/>
        <scheme val="minor"/>
      </font>
      <fill>
        <patternFill>
          <fgColor indexed="64"/>
          <bgColor theme="2" tint="-0.499984740745262"/>
        </patternFill>
      </fill>
      <alignment horizontal="center" vertical="bottom" textRotation="0" indent="0" justifyLastLine="0" shrinkToFit="0" readingOrder="0"/>
      <border diagonalUp="0" diagonalDown="0" outline="0">
        <left style="thin">
          <color indexed="64"/>
        </left>
        <right style="thin">
          <color indexed="64"/>
        </right>
        <top/>
        <bottom/>
      </border>
      <protection locked="1" hidden="0"/>
    </dxf>
    <dxf>
      <font>
        <color rgb="FF006100"/>
      </font>
      <fill>
        <patternFill>
          <bgColor rgb="FFC6EFCE"/>
        </patternFill>
      </fill>
    </dxf>
    <dxf>
      <font>
        <color rgb="FF9C0006"/>
      </font>
      <fill>
        <patternFill>
          <bgColor rgb="FFFFC7CE"/>
        </patternFill>
      </fill>
    </dxf>
    <dxf>
      <fill>
        <patternFill>
          <bgColor theme="2" tint="-9.9948118533890809E-2"/>
        </patternFill>
      </fill>
    </dxf>
    <dxf>
      <fill>
        <patternFill>
          <bgColor theme="1" tint="0.34998626667073579"/>
        </patternFill>
      </fill>
    </dxf>
    <dxf>
      <fill>
        <patternFill patternType="solid">
          <bgColor rgb="FFFF8E5B"/>
        </patternFill>
      </fill>
    </dxf>
    <dxf>
      <fill>
        <patternFill>
          <fgColor auto="1"/>
          <bgColor rgb="FFF60000"/>
        </patternFill>
      </fill>
    </dxf>
    <dxf>
      <fill>
        <patternFill>
          <bgColor rgb="FFFE0000"/>
        </patternFill>
      </fill>
    </dxf>
    <dxf>
      <fill>
        <patternFill>
          <bgColor rgb="FFEE0404"/>
        </patternFill>
      </fill>
    </dxf>
  </dxfs>
  <tableStyles count="3" defaultTableStyle="TableStyleMedium2" defaultPivotStyle="PivotStyleLight16">
    <tableStyle name="Style de tableau 1" pivot="0" count="1" xr9:uid="{00000000-0011-0000-FFFF-FFFF00000000}">
      <tableStyleElement type="wholeTable" dxfId="227"/>
    </tableStyle>
    <tableStyle name="Style de tableau 2" pivot="0" count="3" xr9:uid="{00000000-0011-0000-FFFF-FFFF01000000}">
      <tableStyleElement type="headerRow" dxfId="226"/>
      <tableStyleElement type="totalRow" dxfId="225"/>
      <tableStyleElement type="firstRowStripe" dxfId="224"/>
    </tableStyle>
    <tableStyle name="Style de tableau 3" pivot="0" count="2" xr9:uid="{00000000-0011-0000-FFFF-FFFF02000000}">
      <tableStyleElement type="headerRow" dxfId="223"/>
      <tableStyleElement type="firstRowStripe" dxfId="222"/>
    </tableStyle>
  </tableStyles>
  <colors>
    <mruColors>
      <color rgb="FFFE0000"/>
      <color rgb="FFFFFFFF"/>
      <color rgb="FFF60000"/>
      <color rgb="FFEE0404"/>
      <color rgb="FFFF8E5B"/>
      <color rgb="FF9A0000"/>
      <color rgb="FF3399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56</xdr:row>
      <xdr:rowOff>0</xdr:rowOff>
    </xdr:from>
    <xdr:to>
      <xdr:col>4</xdr:col>
      <xdr:colOff>209173</xdr:colOff>
      <xdr:row>65</xdr:row>
      <xdr:rowOff>104548</xdr:rowOff>
    </xdr:to>
    <xdr:pic>
      <xdr:nvPicPr>
        <xdr:cNvPr id="2" name="Image 1">
          <a:extLst>
            <a:ext uri="{FF2B5EF4-FFF2-40B4-BE49-F238E27FC236}">
              <a16:creationId xmlns:a16="http://schemas.microsoft.com/office/drawing/2014/main" id="{5098ADD2-B683-4F24-ADCC-FC0DECF78502}"/>
            </a:ext>
          </a:extLst>
        </xdr:cNvPr>
        <xdr:cNvPicPr>
          <a:picLocks noChangeAspect="1"/>
        </xdr:cNvPicPr>
      </xdr:nvPicPr>
      <xdr:blipFill>
        <a:blip xmlns:r="http://schemas.openxmlformats.org/officeDocument/2006/relationships" r:embed="rId1"/>
        <a:stretch>
          <a:fillRect/>
        </a:stretch>
      </xdr:blipFill>
      <xdr:spPr>
        <a:xfrm>
          <a:off x="238125" y="10582275"/>
          <a:ext cx="3247648" cy="1819048"/>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0</xdr:col>
      <xdr:colOff>390525</xdr:colOff>
      <xdr:row>81</xdr:row>
      <xdr:rowOff>140565</xdr:rowOff>
    </xdr:from>
    <xdr:to>
      <xdr:col>9</xdr:col>
      <xdr:colOff>103596</xdr:colOff>
      <xdr:row>99</xdr:row>
      <xdr:rowOff>123212</xdr:rowOff>
    </xdr:to>
    <xdr:pic>
      <xdr:nvPicPr>
        <xdr:cNvPr id="3" name="Image 2">
          <a:extLst>
            <a:ext uri="{FF2B5EF4-FFF2-40B4-BE49-F238E27FC236}">
              <a16:creationId xmlns:a16="http://schemas.microsoft.com/office/drawing/2014/main" id="{A3856B30-7D8B-4C63-BAC9-10ED1C247A9E}"/>
            </a:ext>
          </a:extLst>
        </xdr:cNvPr>
        <xdr:cNvPicPr>
          <a:picLocks noChangeAspect="1"/>
        </xdr:cNvPicPr>
      </xdr:nvPicPr>
      <xdr:blipFill>
        <a:blip xmlns:r="http://schemas.openxmlformats.org/officeDocument/2006/relationships" r:embed="rId2"/>
        <a:stretch>
          <a:fillRect/>
        </a:stretch>
      </xdr:blipFill>
      <xdr:spPr>
        <a:xfrm>
          <a:off x="390525" y="7836765"/>
          <a:ext cx="6571071" cy="3411647"/>
        </a:xfrm>
        <a:prstGeom prst="rect">
          <a:avLst/>
        </a:prstGeom>
      </xdr:spPr>
    </xdr:pic>
    <xdr:clientData/>
  </xdr:twoCellAnchor>
  <xdr:twoCellAnchor>
    <xdr:from>
      <xdr:col>1</xdr:col>
      <xdr:colOff>333375</xdr:colOff>
      <xdr:row>83</xdr:row>
      <xdr:rowOff>104775</xdr:rowOff>
    </xdr:from>
    <xdr:to>
      <xdr:col>2</xdr:col>
      <xdr:colOff>171450</xdr:colOff>
      <xdr:row>85</xdr:row>
      <xdr:rowOff>152400</xdr:rowOff>
    </xdr:to>
    <xdr:sp macro="" textlink="">
      <xdr:nvSpPr>
        <xdr:cNvPr id="4" name="Ellipse 3">
          <a:extLst>
            <a:ext uri="{FF2B5EF4-FFF2-40B4-BE49-F238E27FC236}">
              <a16:creationId xmlns:a16="http://schemas.microsoft.com/office/drawing/2014/main" id="{F9E5E1A4-F97B-4D59-9E48-A9D916C7770E}"/>
            </a:ext>
          </a:extLst>
        </xdr:cNvPr>
        <xdr:cNvSpPr/>
      </xdr:nvSpPr>
      <xdr:spPr>
        <a:xfrm>
          <a:off x="1095375" y="8181975"/>
          <a:ext cx="600075" cy="428625"/>
        </a:xfrm>
        <a:prstGeom prst="ellipse">
          <a:avLst/>
        </a:prstGeom>
        <a:noFill/>
        <a:ln w="57150">
          <a:solidFill>
            <a:srgbClr val="F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38100</xdr:colOff>
      <xdr:row>81</xdr:row>
      <xdr:rowOff>180975</xdr:rowOff>
    </xdr:from>
    <xdr:to>
      <xdr:col>3</xdr:col>
      <xdr:colOff>304800</xdr:colOff>
      <xdr:row>85</xdr:row>
      <xdr:rowOff>104775</xdr:rowOff>
    </xdr:to>
    <xdr:sp macro="" textlink="">
      <xdr:nvSpPr>
        <xdr:cNvPr id="5" name="Ellipse 4">
          <a:extLst>
            <a:ext uri="{FF2B5EF4-FFF2-40B4-BE49-F238E27FC236}">
              <a16:creationId xmlns:a16="http://schemas.microsoft.com/office/drawing/2014/main" id="{C90B155F-4E8C-409C-95EC-A96E208B5C3E}"/>
            </a:ext>
          </a:extLst>
        </xdr:cNvPr>
        <xdr:cNvSpPr/>
      </xdr:nvSpPr>
      <xdr:spPr>
        <a:xfrm>
          <a:off x="1562100" y="7877175"/>
          <a:ext cx="1028700" cy="685800"/>
        </a:xfrm>
        <a:prstGeom prst="ellipse">
          <a:avLst/>
        </a:prstGeom>
        <a:noFill/>
        <a:ln w="57150">
          <a:solidFill>
            <a:srgbClr val="F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0</xdr:colOff>
      <xdr:row>82</xdr:row>
      <xdr:rowOff>133350</xdr:rowOff>
    </xdr:from>
    <xdr:to>
      <xdr:col>5</xdr:col>
      <xdr:colOff>0</xdr:colOff>
      <xdr:row>85</xdr:row>
      <xdr:rowOff>171450</xdr:rowOff>
    </xdr:to>
    <xdr:sp macro="" textlink="">
      <xdr:nvSpPr>
        <xdr:cNvPr id="6" name="Ellipse 5">
          <a:extLst>
            <a:ext uri="{FF2B5EF4-FFF2-40B4-BE49-F238E27FC236}">
              <a16:creationId xmlns:a16="http://schemas.microsoft.com/office/drawing/2014/main" id="{B5D5D4A8-0587-40AE-8440-C29490637C0D}"/>
            </a:ext>
          </a:extLst>
        </xdr:cNvPr>
        <xdr:cNvSpPr/>
      </xdr:nvSpPr>
      <xdr:spPr>
        <a:xfrm>
          <a:off x="3048000" y="8020050"/>
          <a:ext cx="762000" cy="609600"/>
        </a:xfrm>
        <a:prstGeom prst="ellipse">
          <a:avLst/>
        </a:prstGeom>
        <a:noFill/>
        <a:ln w="57150">
          <a:solidFill>
            <a:srgbClr val="F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742950</xdr:colOff>
      <xdr:row>82</xdr:row>
      <xdr:rowOff>66675</xdr:rowOff>
    </xdr:from>
    <xdr:to>
      <xdr:col>6</xdr:col>
      <xdr:colOff>742950</xdr:colOff>
      <xdr:row>85</xdr:row>
      <xdr:rowOff>104775</xdr:rowOff>
    </xdr:to>
    <xdr:sp macro="" textlink="">
      <xdr:nvSpPr>
        <xdr:cNvPr id="7" name="Ellipse 6">
          <a:extLst>
            <a:ext uri="{FF2B5EF4-FFF2-40B4-BE49-F238E27FC236}">
              <a16:creationId xmlns:a16="http://schemas.microsoft.com/office/drawing/2014/main" id="{18563DE2-3DD6-4AD5-A496-B0D66BB79A07}"/>
            </a:ext>
          </a:extLst>
        </xdr:cNvPr>
        <xdr:cNvSpPr/>
      </xdr:nvSpPr>
      <xdr:spPr>
        <a:xfrm>
          <a:off x="4552950" y="7953375"/>
          <a:ext cx="762000" cy="609600"/>
        </a:xfrm>
        <a:prstGeom prst="ellipse">
          <a:avLst/>
        </a:prstGeom>
        <a:noFill/>
        <a:ln w="57150">
          <a:solidFill>
            <a:srgbClr val="F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6</xdr:col>
      <xdr:colOff>714376</xdr:colOff>
      <xdr:row>83</xdr:row>
      <xdr:rowOff>66675</xdr:rowOff>
    </xdr:from>
    <xdr:to>
      <xdr:col>7</xdr:col>
      <xdr:colOff>447676</xdr:colOff>
      <xdr:row>85</xdr:row>
      <xdr:rowOff>85725</xdr:rowOff>
    </xdr:to>
    <xdr:sp macro="" textlink="">
      <xdr:nvSpPr>
        <xdr:cNvPr id="8" name="Ellipse 7">
          <a:extLst>
            <a:ext uri="{FF2B5EF4-FFF2-40B4-BE49-F238E27FC236}">
              <a16:creationId xmlns:a16="http://schemas.microsoft.com/office/drawing/2014/main" id="{E6E5F948-17F1-4810-B674-BF3ED1D239A4}"/>
            </a:ext>
          </a:extLst>
        </xdr:cNvPr>
        <xdr:cNvSpPr/>
      </xdr:nvSpPr>
      <xdr:spPr>
        <a:xfrm>
          <a:off x="5286376" y="8143875"/>
          <a:ext cx="495300" cy="400050"/>
        </a:xfrm>
        <a:prstGeom prst="ellipse">
          <a:avLst/>
        </a:prstGeom>
        <a:noFill/>
        <a:ln w="57150">
          <a:solidFill>
            <a:srgbClr val="F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400051</xdr:colOff>
      <xdr:row>82</xdr:row>
      <xdr:rowOff>47625</xdr:rowOff>
    </xdr:from>
    <xdr:to>
      <xdr:col>8</xdr:col>
      <xdr:colOff>400051</xdr:colOff>
      <xdr:row>85</xdr:row>
      <xdr:rowOff>85725</xdr:rowOff>
    </xdr:to>
    <xdr:sp macro="" textlink="">
      <xdr:nvSpPr>
        <xdr:cNvPr id="9" name="Ellipse 8">
          <a:extLst>
            <a:ext uri="{FF2B5EF4-FFF2-40B4-BE49-F238E27FC236}">
              <a16:creationId xmlns:a16="http://schemas.microsoft.com/office/drawing/2014/main" id="{C9A1AA59-44B2-4C8C-A65C-90DA19C671C4}"/>
            </a:ext>
          </a:extLst>
        </xdr:cNvPr>
        <xdr:cNvSpPr/>
      </xdr:nvSpPr>
      <xdr:spPr>
        <a:xfrm>
          <a:off x="5734051" y="7934325"/>
          <a:ext cx="762000" cy="609600"/>
        </a:xfrm>
        <a:prstGeom prst="ellipse">
          <a:avLst/>
        </a:prstGeom>
        <a:noFill/>
        <a:ln w="57150">
          <a:solidFill>
            <a:srgbClr val="F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1</xdr:col>
      <xdr:colOff>66675</xdr:colOff>
      <xdr:row>107</xdr:row>
      <xdr:rowOff>0</xdr:rowOff>
    </xdr:from>
    <xdr:to>
      <xdr:col>5</xdr:col>
      <xdr:colOff>94519</xdr:colOff>
      <xdr:row>112</xdr:row>
      <xdr:rowOff>161460</xdr:rowOff>
    </xdr:to>
    <xdr:pic>
      <xdr:nvPicPr>
        <xdr:cNvPr id="15" name="Image 14">
          <a:extLst>
            <a:ext uri="{FF2B5EF4-FFF2-40B4-BE49-F238E27FC236}">
              <a16:creationId xmlns:a16="http://schemas.microsoft.com/office/drawing/2014/main" id="{A6D335C0-46BB-4E7D-84A6-1F7793114719}"/>
            </a:ext>
          </a:extLst>
        </xdr:cNvPr>
        <xdr:cNvPicPr>
          <a:picLocks noChangeAspect="1"/>
        </xdr:cNvPicPr>
      </xdr:nvPicPr>
      <xdr:blipFill rotWithShape="1">
        <a:blip xmlns:r="http://schemas.openxmlformats.org/officeDocument/2006/relationships" r:embed="rId3"/>
        <a:srcRect l="37072" t="63506" b="614"/>
        <a:stretch/>
      </xdr:blipFill>
      <xdr:spPr>
        <a:xfrm>
          <a:off x="828675" y="17630775"/>
          <a:ext cx="3075844" cy="1113960"/>
        </a:xfrm>
        <a:prstGeom prst="rect">
          <a:avLst/>
        </a:prstGeom>
      </xdr:spPr>
    </xdr:pic>
    <xdr:clientData/>
  </xdr:twoCellAnchor>
  <xdr:twoCellAnchor>
    <xdr:from>
      <xdr:col>3</xdr:col>
      <xdr:colOff>561975</xdr:colOff>
      <xdr:row>110</xdr:row>
      <xdr:rowOff>85725</xdr:rowOff>
    </xdr:from>
    <xdr:to>
      <xdr:col>4</xdr:col>
      <xdr:colOff>561975</xdr:colOff>
      <xdr:row>113</xdr:row>
      <xdr:rowOff>123825</xdr:rowOff>
    </xdr:to>
    <xdr:sp macro="" textlink="">
      <xdr:nvSpPr>
        <xdr:cNvPr id="16" name="Ellipse 15">
          <a:extLst>
            <a:ext uri="{FF2B5EF4-FFF2-40B4-BE49-F238E27FC236}">
              <a16:creationId xmlns:a16="http://schemas.microsoft.com/office/drawing/2014/main" id="{D6A9F482-6E66-4E58-BD30-650BB8C021E7}"/>
            </a:ext>
          </a:extLst>
        </xdr:cNvPr>
        <xdr:cNvSpPr/>
      </xdr:nvSpPr>
      <xdr:spPr>
        <a:xfrm>
          <a:off x="2847975" y="18288000"/>
          <a:ext cx="762000" cy="609600"/>
        </a:xfrm>
        <a:prstGeom prst="ellipse">
          <a:avLst/>
        </a:prstGeom>
        <a:noFill/>
        <a:ln w="57150">
          <a:solidFill>
            <a:srgbClr val="F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0</xdr:col>
      <xdr:colOff>266700</xdr:colOff>
      <xdr:row>19</xdr:row>
      <xdr:rowOff>28575</xdr:rowOff>
    </xdr:from>
    <xdr:to>
      <xdr:col>6</xdr:col>
      <xdr:colOff>589938</xdr:colOff>
      <xdr:row>47</xdr:row>
      <xdr:rowOff>161242</xdr:rowOff>
    </xdr:to>
    <xdr:pic>
      <xdr:nvPicPr>
        <xdr:cNvPr id="17" name="Image 16">
          <a:extLst>
            <a:ext uri="{FF2B5EF4-FFF2-40B4-BE49-F238E27FC236}">
              <a16:creationId xmlns:a16="http://schemas.microsoft.com/office/drawing/2014/main" id="{0C70CBBB-C3D9-4AA5-8D62-CB832E3A9707}"/>
            </a:ext>
          </a:extLst>
        </xdr:cNvPr>
        <xdr:cNvPicPr>
          <a:picLocks noChangeAspect="1"/>
        </xdr:cNvPicPr>
      </xdr:nvPicPr>
      <xdr:blipFill>
        <a:blip xmlns:r="http://schemas.openxmlformats.org/officeDocument/2006/relationships" r:embed="rId4"/>
        <a:stretch>
          <a:fillRect/>
        </a:stretch>
      </xdr:blipFill>
      <xdr:spPr>
        <a:xfrm>
          <a:off x="266700" y="3933825"/>
          <a:ext cx="4895238" cy="5466667"/>
        </a:xfrm>
        <a:prstGeom prst="rect">
          <a:avLst/>
        </a:prstGeom>
        <a:ln w="38100">
          <a:solidFill>
            <a:sysClr val="windowText" lastClr="000000"/>
          </a:solidFill>
        </a:ln>
      </xdr:spPr>
    </xdr:pic>
    <xdr:clientData/>
  </xdr:twoCellAnchor>
  <xdr:twoCellAnchor editAs="oneCell">
    <xdr:from>
      <xdr:col>0</xdr:col>
      <xdr:colOff>419100</xdr:colOff>
      <xdr:row>70</xdr:row>
      <xdr:rowOff>66675</xdr:rowOff>
    </xdr:from>
    <xdr:to>
      <xdr:col>5</xdr:col>
      <xdr:colOff>285290</xdr:colOff>
      <xdr:row>76</xdr:row>
      <xdr:rowOff>85580</xdr:rowOff>
    </xdr:to>
    <xdr:pic>
      <xdr:nvPicPr>
        <xdr:cNvPr id="10" name="Image 9">
          <a:extLst>
            <a:ext uri="{FF2B5EF4-FFF2-40B4-BE49-F238E27FC236}">
              <a16:creationId xmlns:a16="http://schemas.microsoft.com/office/drawing/2014/main" id="{97899570-BB7B-4597-92E5-64629CBA1C7F}"/>
            </a:ext>
          </a:extLst>
        </xdr:cNvPr>
        <xdr:cNvPicPr>
          <a:picLocks noChangeAspect="1"/>
        </xdr:cNvPicPr>
      </xdr:nvPicPr>
      <xdr:blipFill>
        <a:blip xmlns:r="http://schemas.openxmlformats.org/officeDocument/2006/relationships" r:embed="rId5"/>
        <a:stretch>
          <a:fillRect/>
        </a:stretch>
      </xdr:blipFill>
      <xdr:spPr>
        <a:xfrm>
          <a:off x="419100" y="13315950"/>
          <a:ext cx="3676190" cy="1161905"/>
        </a:xfrm>
        <a:prstGeom prst="rect">
          <a:avLst/>
        </a:prstGeom>
        <a:ln w="38100">
          <a:solidFill>
            <a:sysClr val="windowText" lastClr="000000"/>
          </a:solidFill>
        </a:ln>
      </xdr:spPr>
    </xdr:pic>
    <xdr:clientData/>
  </xdr:twoCellAnchor>
  <xdr:twoCellAnchor>
    <xdr:from>
      <xdr:col>2</xdr:col>
      <xdr:colOff>523876</xdr:colOff>
      <xdr:row>19</xdr:row>
      <xdr:rowOff>171450</xdr:rowOff>
    </xdr:from>
    <xdr:to>
      <xdr:col>3</xdr:col>
      <xdr:colOff>276225</xdr:colOff>
      <xdr:row>19</xdr:row>
      <xdr:rowOff>171450</xdr:rowOff>
    </xdr:to>
    <xdr:cxnSp macro="">
      <xdr:nvCxnSpPr>
        <xdr:cNvPr id="12" name="Connecteur droit avec flèche 11">
          <a:extLst>
            <a:ext uri="{FF2B5EF4-FFF2-40B4-BE49-F238E27FC236}">
              <a16:creationId xmlns:a16="http://schemas.microsoft.com/office/drawing/2014/main" id="{D936CC07-FAB1-48DF-A939-311BB6CA6D9F}"/>
            </a:ext>
          </a:extLst>
        </xdr:cNvPr>
        <xdr:cNvCxnSpPr/>
      </xdr:nvCxnSpPr>
      <xdr:spPr>
        <a:xfrm flipH="1">
          <a:off x="2047876" y="4076700"/>
          <a:ext cx="514349" cy="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523876</xdr:colOff>
      <xdr:row>20</xdr:row>
      <xdr:rowOff>152400</xdr:rowOff>
    </xdr:from>
    <xdr:to>
      <xdr:col>3</xdr:col>
      <xdr:colOff>276225</xdr:colOff>
      <xdr:row>20</xdr:row>
      <xdr:rowOff>152400</xdr:rowOff>
    </xdr:to>
    <xdr:cxnSp macro="">
      <xdr:nvCxnSpPr>
        <xdr:cNvPr id="23" name="Connecteur droit avec flèche 22">
          <a:extLst>
            <a:ext uri="{FF2B5EF4-FFF2-40B4-BE49-F238E27FC236}">
              <a16:creationId xmlns:a16="http://schemas.microsoft.com/office/drawing/2014/main" id="{1AF1FFD8-3D4D-43E6-971D-51EE54239E8C}"/>
            </a:ext>
          </a:extLst>
        </xdr:cNvPr>
        <xdr:cNvCxnSpPr/>
      </xdr:nvCxnSpPr>
      <xdr:spPr>
        <a:xfrm flipH="1">
          <a:off x="2047876" y="4248150"/>
          <a:ext cx="514349" cy="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285751</xdr:colOff>
      <xdr:row>26</xdr:row>
      <xdr:rowOff>171450</xdr:rowOff>
    </xdr:from>
    <xdr:to>
      <xdr:col>7</xdr:col>
      <xdr:colOff>38100</xdr:colOff>
      <xdr:row>26</xdr:row>
      <xdr:rowOff>171450</xdr:rowOff>
    </xdr:to>
    <xdr:cxnSp macro="">
      <xdr:nvCxnSpPr>
        <xdr:cNvPr id="24" name="Connecteur droit avec flèche 23">
          <a:extLst>
            <a:ext uri="{FF2B5EF4-FFF2-40B4-BE49-F238E27FC236}">
              <a16:creationId xmlns:a16="http://schemas.microsoft.com/office/drawing/2014/main" id="{8B0DD7F5-1378-443D-A070-8D8F0828E882}"/>
            </a:ext>
          </a:extLst>
        </xdr:cNvPr>
        <xdr:cNvCxnSpPr/>
      </xdr:nvCxnSpPr>
      <xdr:spPr>
        <a:xfrm flipH="1">
          <a:off x="4857751" y="5410200"/>
          <a:ext cx="514349" cy="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95251</xdr:colOff>
      <xdr:row>30</xdr:row>
      <xdr:rowOff>161925</xdr:rowOff>
    </xdr:from>
    <xdr:to>
      <xdr:col>6</xdr:col>
      <xdr:colOff>104775</xdr:colOff>
      <xdr:row>32</xdr:row>
      <xdr:rowOff>9525</xdr:rowOff>
    </xdr:to>
    <xdr:cxnSp macro="">
      <xdr:nvCxnSpPr>
        <xdr:cNvPr id="25" name="Connecteur droit avec flèche 24">
          <a:extLst>
            <a:ext uri="{FF2B5EF4-FFF2-40B4-BE49-F238E27FC236}">
              <a16:creationId xmlns:a16="http://schemas.microsoft.com/office/drawing/2014/main" id="{95473C0A-A014-4AF9-9CEA-B120C41206AD}"/>
            </a:ext>
          </a:extLst>
        </xdr:cNvPr>
        <xdr:cNvCxnSpPr/>
      </xdr:nvCxnSpPr>
      <xdr:spPr>
        <a:xfrm flipH="1">
          <a:off x="4667251" y="6162675"/>
          <a:ext cx="9524" cy="2286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47</xdr:row>
      <xdr:rowOff>47626</xdr:rowOff>
    </xdr:from>
    <xdr:to>
      <xdr:col>6</xdr:col>
      <xdr:colOff>104776</xdr:colOff>
      <xdr:row>48</xdr:row>
      <xdr:rowOff>85725</xdr:rowOff>
    </xdr:to>
    <xdr:cxnSp macro="">
      <xdr:nvCxnSpPr>
        <xdr:cNvPr id="27" name="Connecteur droit avec flèche 26">
          <a:extLst>
            <a:ext uri="{FF2B5EF4-FFF2-40B4-BE49-F238E27FC236}">
              <a16:creationId xmlns:a16="http://schemas.microsoft.com/office/drawing/2014/main" id="{5190EFAB-24DA-409E-8031-24CE04A0A2E6}"/>
            </a:ext>
          </a:extLst>
        </xdr:cNvPr>
        <xdr:cNvCxnSpPr/>
      </xdr:nvCxnSpPr>
      <xdr:spPr>
        <a:xfrm flipV="1">
          <a:off x="4667250" y="9286876"/>
          <a:ext cx="9526" cy="22859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670891</xdr:colOff>
      <xdr:row>0</xdr:row>
      <xdr:rowOff>0</xdr:rowOff>
    </xdr:from>
    <xdr:to>
      <xdr:col>7</xdr:col>
      <xdr:colOff>438155</xdr:colOff>
      <xdr:row>2</xdr:row>
      <xdr:rowOff>0</xdr:rowOff>
    </xdr:to>
    <xdr:pic>
      <xdr:nvPicPr>
        <xdr:cNvPr id="2" name="Image 1">
          <a:extLst>
            <a:ext uri="{FF2B5EF4-FFF2-40B4-BE49-F238E27FC236}">
              <a16:creationId xmlns:a16="http://schemas.microsoft.com/office/drawing/2014/main" id="{55200683-039B-4C20-BF43-0A1A9E6B8C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4116" y="0"/>
          <a:ext cx="510214" cy="4953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670891</xdr:colOff>
      <xdr:row>0</xdr:row>
      <xdr:rowOff>0</xdr:rowOff>
    </xdr:from>
    <xdr:to>
      <xdr:col>7</xdr:col>
      <xdr:colOff>438155</xdr:colOff>
      <xdr:row>2</xdr:row>
      <xdr:rowOff>0</xdr:rowOff>
    </xdr:to>
    <xdr:pic>
      <xdr:nvPicPr>
        <xdr:cNvPr id="2" name="Image 1">
          <a:extLst>
            <a:ext uri="{FF2B5EF4-FFF2-40B4-BE49-F238E27FC236}">
              <a16:creationId xmlns:a16="http://schemas.microsoft.com/office/drawing/2014/main" id="{A7534024-BAAE-47DB-AA43-10F5E3C6F7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4116" y="0"/>
          <a:ext cx="510214" cy="4953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670891</xdr:colOff>
      <xdr:row>0</xdr:row>
      <xdr:rowOff>0</xdr:rowOff>
    </xdr:from>
    <xdr:to>
      <xdr:col>7</xdr:col>
      <xdr:colOff>438155</xdr:colOff>
      <xdr:row>2</xdr:row>
      <xdr:rowOff>0</xdr:rowOff>
    </xdr:to>
    <xdr:pic>
      <xdr:nvPicPr>
        <xdr:cNvPr id="2" name="Image 1">
          <a:extLst>
            <a:ext uri="{FF2B5EF4-FFF2-40B4-BE49-F238E27FC236}">
              <a16:creationId xmlns:a16="http://schemas.microsoft.com/office/drawing/2014/main" id="{CCE5FEA9-61CD-4A0C-978E-F60B05AD36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4116" y="0"/>
          <a:ext cx="510214"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56</xdr:row>
      <xdr:rowOff>95250</xdr:rowOff>
    </xdr:from>
    <xdr:to>
      <xdr:col>4</xdr:col>
      <xdr:colOff>761623</xdr:colOff>
      <xdr:row>66</xdr:row>
      <xdr:rowOff>9298</xdr:rowOff>
    </xdr:to>
    <xdr:pic>
      <xdr:nvPicPr>
        <xdr:cNvPr id="2" name="Image 1">
          <a:extLst>
            <a:ext uri="{FF2B5EF4-FFF2-40B4-BE49-F238E27FC236}">
              <a16:creationId xmlns:a16="http://schemas.microsoft.com/office/drawing/2014/main" id="{60A9A580-C688-4D2D-93D0-A584BB6A5222}"/>
            </a:ext>
          </a:extLst>
        </xdr:cNvPr>
        <xdr:cNvPicPr>
          <a:picLocks noChangeAspect="1"/>
        </xdr:cNvPicPr>
      </xdr:nvPicPr>
      <xdr:blipFill>
        <a:blip xmlns:r="http://schemas.openxmlformats.org/officeDocument/2006/relationships" r:embed="rId1"/>
        <a:stretch>
          <a:fillRect/>
        </a:stretch>
      </xdr:blipFill>
      <xdr:spPr>
        <a:xfrm>
          <a:off x="847725" y="10868025"/>
          <a:ext cx="3247648" cy="1819048"/>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xdr:from>
      <xdr:col>0</xdr:col>
      <xdr:colOff>85725</xdr:colOff>
      <xdr:row>81</xdr:row>
      <xdr:rowOff>92940</xdr:rowOff>
    </xdr:from>
    <xdr:to>
      <xdr:col>8</xdr:col>
      <xdr:colOff>617946</xdr:colOff>
      <xdr:row>99</xdr:row>
      <xdr:rowOff>75587</xdr:rowOff>
    </xdr:to>
    <xdr:grpSp>
      <xdr:nvGrpSpPr>
        <xdr:cNvPr id="30" name="Groupe 29">
          <a:extLst>
            <a:ext uri="{FF2B5EF4-FFF2-40B4-BE49-F238E27FC236}">
              <a16:creationId xmlns:a16="http://schemas.microsoft.com/office/drawing/2014/main" id="{704C309A-728B-4C94-948B-E3D8119A7D68}"/>
            </a:ext>
          </a:extLst>
        </xdr:cNvPr>
        <xdr:cNvGrpSpPr/>
      </xdr:nvGrpSpPr>
      <xdr:grpSpPr>
        <a:xfrm>
          <a:off x="85725" y="15628215"/>
          <a:ext cx="6628221" cy="3411647"/>
          <a:chOff x="419100" y="15104340"/>
          <a:chExt cx="7085421" cy="3411647"/>
        </a:xfrm>
      </xdr:grpSpPr>
      <xdr:pic>
        <xdr:nvPicPr>
          <xdr:cNvPr id="3" name="Image 2">
            <a:extLst>
              <a:ext uri="{FF2B5EF4-FFF2-40B4-BE49-F238E27FC236}">
                <a16:creationId xmlns:a16="http://schemas.microsoft.com/office/drawing/2014/main" id="{0A3600DA-C191-4BE4-8D6C-44D8A4484E30}"/>
              </a:ext>
            </a:extLst>
          </xdr:cNvPr>
          <xdr:cNvPicPr>
            <a:picLocks noChangeAspect="1"/>
          </xdr:cNvPicPr>
        </xdr:nvPicPr>
        <xdr:blipFill>
          <a:blip xmlns:r="http://schemas.openxmlformats.org/officeDocument/2006/relationships" r:embed="rId2"/>
          <a:stretch>
            <a:fillRect/>
          </a:stretch>
        </xdr:blipFill>
        <xdr:spPr>
          <a:xfrm>
            <a:off x="419100" y="15104340"/>
            <a:ext cx="7085421" cy="3411647"/>
          </a:xfrm>
          <a:prstGeom prst="rect">
            <a:avLst/>
          </a:prstGeom>
        </xdr:spPr>
      </xdr:pic>
      <xdr:sp macro="" textlink="">
        <xdr:nvSpPr>
          <xdr:cNvPr id="4" name="Ellipse 3">
            <a:extLst>
              <a:ext uri="{FF2B5EF4-FFF2-40B4-BE49-F238E27FC236}">
                <a16:creationId xmlns:a16="http://schemas.microsoft.com/office/drawing/2014/main" id="{2D4BFE1A-ED9D-4D04-BCAF-8A5B2E53B927}"/>
              </a:ext>
            </a:extLst>
          </xdr:cNvPr>
          <xdr:cNvSpPr/>
        </xdr:nvSpPr>
        <xdr:spPr>
          <a:xfrm>
            <a:off x="1152525" y="15449550"/>
            <a:ext cx="657225" cy="428625"/>
          </a:xfrm>
          <a:prstGeom prst="ellipse">
            <a:avLst/>
          </a:prstGeom>
          <a:noFill/>
          <a:ln w="57150">
            <a:solidFill>
              <a:srgbClr val="F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5" name="Ellipse 4">
            <a:extLst>
              <a:ext uri="{FF2B5EF4-FFF2-40B4-BE49-F238E27FC236}">
                <a16:creationId xmlns:a16="http://schemas.microsoft.com/office/drawing/2014/main" id="{7EB72918-6A7E-4DE9-B571-69A22903CB1F}"/>
              </a:ext>
            </a:extLst>
          </xdr:cNvPr>
          <xdr:cNvSpPr/>
        </xdr:nvSpPr>
        <xdr:spPr>
          <a:xfrm>
            <a:off x="1676400" y="15144750"/>
            <a:ext cx="1085850" cy="685800"/>
          </a:xfrm>
          <a:prstGeom prst="ellipse">
            <a:avLst/>
          </a:prstGeom>
          <a:noFill/>
          <a:ln w="57150">
            <a:solidFill>
              <a:srgbClr val="F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6" name="Ellipse 5">
            <a:extLst>
              <a:ext uri="{FF2B5EF4-FFF2-40B4-BE49-F238E27FC236}">
                <a16:creationId xmlns:a16="http://schemas.microsoft.com/office/drawing/2014/main" id="{ACD55065-DCA2-455B-8874-6C2B4E54A7F2}"/>
              </a:ext>
            </a:extLst>
          </xdr:cNvPr>
          <xdr:cNvSpPr/>
        </xdr:nvSpPr>
        <xdr:spPr>
          <a:xfrm>
            <a:off x="3276600" y="15287625"/>
            <a:ext cx="819150" cy="609600"/>
          </a:xfrm>
          <a:prstGeom prst="ellipse">
            <a:avLst/>
          </a:prstGeom>
          <a:noFill/>
          <a:ln w="57150">
            <a:solidFill>
              <a:srgbClr val="F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7" name="Ellipse 6">
            <a:extLst>
              <a:ext uri="{FF2B5EF4-FFF2-40B4-BE49-F238E27FC236}">
                <a16:creationId xmlns:a16="http://schemas.microsoft.com/office/drawing/2014/main" id="{BED3C1B4-2285-492B-A1B4-02CAC44B9D5E}"/>
              </a:ext>
            </a:extLst>
          </xdr:cNvPr>
          <xdr:cNvSpPr/>
        </xdr:nvSpPr>
        <xdr:spPr>
          <a:xfrm>
            <a:off x="4838700" y="15220950"/>
            <a:ext cx="819150" cy="609600"/>
          </a:xfrm>
          <a:prstGeom prst="ellipse">
            <a:avLst/>
          </a:prstGeom>
          <a:noFill/>
          <a:ln w="57150">
            <a:solidFill>
              <a:srgbClr val="F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8" name="Ellipse 7">
            <a:extLst>
              <a:ext uri="{FF2B5EF4-FFF2-40B4-BE49-F238E27FC236}">
                <a16:creationId xmlns:a16="http://schemas.microsoft.com/office/drawing/2014/main" id="{E27BF2D8-09AC-49BA-8C96-34DF703532F7}"/>
              </a:ext>
            </a:extLst>
          </xdr:cNvPr>
          <xdr:cNvSpPr/>
        </xdr:nvSpPr>
        <xdr:spPr>
          <a:xfrm>
            <a:off x="5695951" y="15411450"/>
            <a:ext cx="552450" cy="400050"/>
          </a:xfrm>
          <a:prstGeom prst="ellipse">
            <a:avLst/>
          </a:prstGeom>
          <a:noFill/>
          <a:ln w="57150">
            <a:solidFill>
              <a:srgbClr val="F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9" name="Ellipse 8">
            <a:extLst>
              <a:ext uri="{FF2B5EF4-FFF2-40B4-BE49-F238E27FC236}">
                <a16:creationId xmlns:a16="http://schemas.microsoft.com/office/drawing/2014/main" id="{C7BCEB9A-637E-4FAC-A5B0-266B8DD6ABF0}"/>
              </a:ext>
            </a:extLst>
          </xdr:cNvPr>
          <xdr:cNvSpPr/>
        </xdr:nvSpPr>
        <xdr:spPr>
          <a:xfrm>
            <a:off x="6191251" y="15201900"/>
            <a:ext cx="819150" cy="609600"/>
          </a:xfrm>
          <a:prstGeom prst="ellipse">
            <a:avLst/>
          </a:prstGeom>
          <a:noFill/>
          <a:ln w="57150">
            <a:solidFill>
              <a:srgbClr val="F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grpSp>
    <xdr:clientData/>
  </xdr:twoCellAnchor>
  <xdr:twoCellAnchor editAs="oneCell">
    <xdr:from>
      <xdr:col>1</xdr:col>
      <xdr:colOff>76200</xdr:colOff>
      <xdr:row>106</xdr:row>
      <xdr:rowOff>114300</xdr:rowOff>
    </xdr:from>
    <xdr:to>
      <xdr:col>5</xdr:col>
      <xdr:colOff>104044</xdr:colOff>
      <xdr:row>112</xdr:row>
      <xdr:rowOff>85260</xdr:rowOff>
    </xdr:to>
    <xdr:pic>
      <xdr:nvPicPr>
        <xdr:cNvPr id="10" name="Image 9">
          <a:extLst>
            <a:ext uri="{FF2B5EF4-FFF2-40B4-BE49-F238E27FC236}">
              <a16:creationId xmlns:a16="http://schemas.microsoft.com/office/drawing/2014/main" id="{5C1A3086-5DBD-4A13-8334-7F2089DE94DC}"/>
            </a:ext>
          </a:extLst>
        </xdr:cNvPr>
        <xdr:cNvPicPr>
          <a:picLocks noChangeAspect="1"/>
        </xdr:cNvPicPr>
      </xdr:nvPicPr>
      <xdr:blipFill rotWithShape="1">
        <a:blip xmlns:r="http://schemas.openxmlformats.org/officeDocument/2006/relationships" r:embed="rId3"/>
        <a:srcRect l="37072" t="63506" b="614"/>
        <a:stretch/>
      </xdr:blipFill>
      <xdr:spPr>
        <a:xfrm>
          <a:off x="895350" y="20412075"/>
          <a:ext cx="3304444" cy="1113960"/>
        </a:xfrm>
        <a:prstGeom prst="rect">
          <a:avLst/>
        </a:prstGeom>
        <a:ln w="38100">
          <a:solidFill>
            <a:sysClr val="windowText" lastClr="000000"/>
          </a:solidFill>
        </a:ln>
      </xdr:spPr>
    </xdr:pic>
    <xdr:clientData/>
  </xdr:twoCellAnchor>
  <xdr:twoCellAnchor>
    <xdr:from>
      <xdr:col>3</xdr:col>
      <xdr:colOff>590550</xdr:colOff>
      <xdr:row>110</xdr:row>
      <xdr:rowOff>57150</xdr:rowOff>
    </xdr:from>
    <xdr:to>
      <xdr:col>4</xdr:col>
      <xdr:colOff>590550</xdr:colOff>
      <xdr:row>113</xdr:row>
      <xdr:rowOff>95250</xdr:rowOff>
    </xdr:to>
    <xdr:sp macro="" textlink="">
      <xdr:nvSpPr>
        <xdr:cNvPr id="11" name="Ellipse 10">
          <a:extLst>
            <a:ext uri="{FF2B5EF4-FFF2-40B4-BE49-F238E27FC236}">
              <a16:creationId xmlns:a16="http://schemas.microsoft.com/office/drawing/2014/main" id="{9079ACD2-6C11-4981-8423-3401E0EC4F6A}"/>
            </a:ext>
          </a:extLst>
        </xdr:cNvPr>
        <xdr:cNvSpPr/>
      </xdr:nvSpPr>
      <xdr:spPr>
        <a:xfrm>
          <a:off x="3048000" y="21116925"/>
          <a:ext cx="819150" cy="609600"/>
        </a:xfrm>
        <a:prstGeom prst="ellipse">
          <a:avLst/>
        </a:prstGeom>
        <a:noFill/>
        <a:ln w="57150">
          <a:solidFill>
            <a:srgbClr val="FE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0</xdr:col>
      <xdr:colOff>523875</xdr:colOff>
      <xdr:row>70</xdr:row>
      <xdr:rowOff>114300</xdr:rowOff>
    </xdr:from>
    <xdr:to>
      <xdr:col>5</xdr:col>
      <xdr:colOff>390065</xdr:colOff>
      <xdr:row>76</xdr:row>
      <xdr:rowOff>133205</xdr:rowOff>
    </xdr:to>
    <xdr:pic>
      <xdr:nvPicPr>
        <xdr:cNvPr id="17" name="Image 16">
          <a:extLst>
            <a:ext uri="{FF2B5EF4-FFF2-40B4-BE49-F238E27FC236}">
              <a16:creationId xmlns:a16="http://schemas.microsoft.com/office/drawing/2014/main" id="{002BC1C5-4A99-4072-B2F4-82A50FB211A1}"/>
            </a:ext>
          </a:extLst>
        </xdr:cNvPr>
        <xdr:cNvPicPr>
          <a:picLocks noChangeAspect="1"/>
        </xdr:cNvPicPr>
      </xdr:nvPicPr>
      <xdr:blipFill>
        <a:blip xmlns:r="http://schemas.openxmlformats.org/officeDocument/2006/relationships" r:embed="rId4"/>
        <a:stretch>
          <a:fillRect/>
        </a:stretch>
      </xdr:blipFill>
      <xdr:spPr>
        <a:xfrm>
          <a:off x="523875" y="13173075"/>
          <a:ext cx="3676190" cy="1161905"/>
        </a:xfrm>
        <a:prstGeom prst="rect">
          <a:avLst/>
        </a:prstGeom>
        <a:ln w="38100">
          <a:solidFill>
            <a:sysClr val="windowText" lastClr="000000"/>
          </a:solidFill>
        </a:ln>
      </xdr:spPr>
    </xdr:pic>
    <xdr:clientData/>
  </xdr:twoCellAnchor>
  <xdr:twoCellAnchor>
    <xdr:from>
      <xdr:col>0</xdr:col>
      <xdr:colOff>266700</xdr:colOff>
      <xdr:row>19</xdr:row>
      <xdr:rowOff>114300</xdr:rowOff>
    </xdr:from>
    <xdr:to>
      <xdr:col>6</xdr:col>
      <xdr:colOff>723900</xdr:colOff>
      <xdr:row>49</xdr:row>
      <xdr:rowOff>142875</xdr:rowOff>
    </xdr:to>
    <xdr:grpSp>
      <xdr:nvGrpSpPr>
        <xdr:cNvPr id="32" name="Groupe 31">
          <a:extLst>
            <a:ext uri="{FF2B5EF4-FFF2-40B4-BE49-F238E27FC236}">
              <a16:creationId xmlns:a16="http://schemas.microsoft.com/office/drawing/2014/main" id="{D08FD637-55E1-4B8D-9D20-1F539CDF27A6}"/>
            </a:ext>
          </a:extLst>
        </xdr:cNvPr>
        <xdr:cNvGrpSpPr/>
      </xdr:nvGrpSpPr>
      <xdr:grpSpPr>
        <a:xfrm>
          <a:off x="266700" y="3829050"/>
          <a:ext cx="5029200" cy="5743575"/>
          <a:chOff x="266700" y="4029075"/>
          <a:chExt cx="5372100" cy="5553075"/>
        </a:xfrm>
      </xdr:grpSpPr>
      <xdr:pic>
        <xdr:nvPicPr>
          <xdr:cNvPr id="12" name="Image 11">
            <a:extLst>
              <a:ext uri="{FF2B5EF4-FFF2-40B4-BE49-F238E27FC236}">
                <a16:creationId xmlns:a16="http://schemas.microsoft.com/office/drawing/2014/main" id="{35B38521-21E8-4FFF-86DA-5F0B0C98F6FB}"/>
              </a:ext>
            </a:extLst>
          </xdr:cNvPr>
          <xdr:cNvPicPr>
            <a:picLocks noChangeAspect="1"/>
          </xdr:cNvPicPr>
        </xdr:nvPicPr>
        <xdr:blipFill>
          <a:blip xmlns:r="http://schemas.openxmlformats.org/officeDocument/2006/relationships" r:embed="rId5"/>
          <a:stretch>
            <a:fillRect/>
          </a:stretch>
        </xdr:blipFill>
        <xdr:spPr>
          <a:xfrm>
            <a:off x="266700" y="4029075"/>
            <a:ext cx="5238138" cy="5466667"/>
          </a:xfrm>
          <a:prstGeom prst="rect">
            <a:avLst/>
          </a:prstGeom>
          <a:ln w="38100">
            <a:solidFill>
              <a:sysClr val="windowText" lastClr="000000"/>
            </a:solidFill>
          </a:ln>
        </xdr:spPr>
      </xdr:pic>
      <xdr:cxnSp macro="">
        <xdr:nvCxnSpPr>
          <xdr:cNvPr id="18" name="Connecteur droit avec flèche 17">
            <a:extLst>
              <a:ext uri="{FF2B5EF4-FFF2-40B4-BE49-F238E27FC236}">
                <a16:creationId xmlns:a16="http://schemas.microsoft.com/office/drawing/2014/main" id="{A03657CC-1171-43FF-A88B-6BF5F37FA688}"/>
              </a:ext>
            </a:extLst>
          </xdr:cNvPr>
          <xdr:cNvCxnSpPr/>
        </xdr:nvCxnSpPr>
        <xdr:spPr>
          <a:xfrm flipH="1">
            <a:off x="2247900" y="4200525"/>
            <a:ext cx="571499" cy="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Connecteur droit avec flèche 18">
            <a:extLst>
              <a:ext uri="{FF2B5EF4-FFF2-40B4-BE49-F238E27FC236}">
                <a16:creationId xmlns:a16="http://schemas.microsoft.com/office/drawing/2014/main" id="{B214DE2D-0459-432A-9204-503A72BD5876}"/>
              </a:ext>
            </a:extLst>
          </xdr:cNvPr>
          <xdr:cNvCxnSpPr/>
        </xdr:nvCxnSpPr>
        <xdr:spPr>
          <a:xfrm flipH="1">
            <a:off x="2247900" y="4371975"/>
            <a:ext cx="571499" cy="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0" name="Connecteur droit avec flèche 19">
            <a:extLst>
              <a:ext uri="{FF2B5EF4-FFF2-40B4-BE49-F238E27FC236}">
                <a16:creationId xmlns:a16="http://schemas.microsoft.com/office/drawing/2014/main" id="{F3F7E084-35C8-4408-AAD0-2CE48FBBD577}"/>
              </a:ext>
            </a:extLst>
          </xdr:cNvPr>
          <xdr:cNvCxnSpPr/>
        </xdr:nvCxnSpPr>
        <xdr:spPr>
          <a:xfrm flipH="1">
            <a:off x="5172076" y="5476875"/>
            <a:ext cx="466724" cy="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Connecteur droit avec flèche 20">
            <a:extLst>
              <a:ext uri="{FF2B5EF4-FFF2-40B4-BE49-F238E27FC236}">
                <a16:creationId xmlns:a16="http://schemas.microsoft.com/office/drawing/2014/main" id="{B17035D9-B8B3-492A-9EE2-7E5420BC0BDA}"/>
              </a:ext>
            </a:extLst>
          </xdr:cNvPr>
          <xdr:cNvCxnSpPr/>
        </xdr:nvCxnSpPr>
        <xdr:spPr>
          <a:xfrm flipH="1">
            <a:off x="5057775" y="6124575"/>
            <a:ext cx="9525" cy="23812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Connecteur droit avec flèche 23">
            <a:extLst>
              <a:ext uri="{FF2B5EF4-FFF2-40B4-BE49-F238E27FC236}">
                <a16:creationId xmlns:a16="http://schemas.microsoft.com/office/drawing/2014/main" id="{19F73DBA-78F0-445F-824E-6647594A5F80}"/>
              </a:ext>
            </a:extLst>
          </xdr:cNvPr>
          <xdr:cNvCxnSpPr/>
        </xdr:nvCxnSpPr>
        <xdr:spPr>
          <a:xfrm flipV="1">
            <a:off x="5019675" y="9353550"/>
            <a:ext cx="0" cy="2286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670891</xdr:colOff>
      <xdr:row>0</xdr:row>
      <xdr:rowOff>0</xdr:rowOff>
    </xdr:from>
    <xdr:to>
      <xdr:col>7</xdr:col>
      <xdr:colOff>438155</xdr:colOff>
      <xdr:row>2</xdr:row>
      <xdr:rowOff>0</xdr:rowOff>
    </xdr:to>
    <xdr:pic>
      <xdr:nvPicPr>
        <xdr:cNvPr id="2" name="Image 1">
          <a:extLst>
            <a:ext uri="{FF2B5EF4-FFF2-40B4-BE49-F238E27FC236}">
              <a16:creationId xmlns:a16="http://schemas.microsoft.com/office/drawing/2014/main" id="{84354CB8-80F4-4A23-AEFE-8C371BCBBB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57441" y="0"/>
          <a:ext cx="510213" cy="495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670891</xdr:colOff>
      <xdr:row>0</xdr:row>
      <xdr:rowOff>0</xdr:rowOff>
    </xdr:from>
    <xdr:to>
      <xdr:col>7</xdr:col>
      <xdr:colOff>438155</xdr:colOff>
      <xdr:row>2</xdr:row>
      <xdr:rowOff>0</xdr:rowOff>
    </xdr:to>
    <xdr:pic>
      <xdr:nvPicPr>
        <xdr:cNvPr id="2" name="Image 1">
          <a:extLst>
            <a:ext uri="{FF2B5EF4-FFF2-40B4-BE49-F238E27FC236}">
              <a16:creationId xmlns:a16="http://schemas.microsoft.com/office/drawing/2014/main" id="{1AD14275-BFE5-44D2-9409-1BB564CB53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4116" y="0"/>
          <a:ext cx="510214" cy="495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670891</xdr:colOff>
      <xdr:row>0</xdr:row>
      <xdr:rowOff>0</xdr:rowOff>
    </xdr:from>
    <xdr:to>
      <xdr:col>7</xdr:col>
      <xdr:colOff>438155</xdr:colOff>
      <xdr:row>2</xdr:row>
      <xdr:rowOff>0</xdr:rowOff>
    </xdr:to>
    <xdr:pic>
      <xdr:nvPicPr>
        <xdr:cNvPr id="2" name="Image 1">
          <a:extLst>
            <a:ext uri="{FF2B5EF4-FFF2-40B4-BE49-F238E27FC236}">
              <a16:creationId xmlns:a16="http://schemas.microsoft.com/office/drawing/2014/main" id="{14247DF0-ED73-4E37-8450-AEDCB66B25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4116" y="0"/>
          <a:ext cx="510214" cy="495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670891</xdr:colOff>
      <xdr:row>0</xdr:row>
      <xdr:rowOff>0</xdr:rowOff>
    </xdr:from>
    <xdr:to>
      <xdr:col>7</xdr:col>
      <xdr:colOff>438155</xdr:colOff>
      <xdr:row>2</xdr:row>
      <xdr:rowOff>0</xdr:rowOff>
    </xdr:to>
    <xdr:pic>
      <xdr:nvPicPr>
        <xdr:cNvPr id="2" name="Image 1">
          <a:extLst>
            <a:ext uri="{FF2B5EF4-FFF2-40B4-BE49-F238E27FC236}">
              <a16:creationId xmlns:a16="http://schemas.microsoft.com/office/drawing/2014/main" id="{9A0CE3E2-6BE1-4287-AF87-A818812EFA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4116" y="0"/>
          <a:ext cx="510214" cy="495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670891</xdr:colOff>
      <xdr:row>0</xdr:row>
      <xdr:rowOff>0</xdr:rowOff>
    </xdr:from>
    <xdr:to>
      <xdr:col>7</xdr:col>
      <xdr:colOff>438155</xdr:colOff>
      <xdr:row>2</xdr:row>
      <xdr:rowOff>0</xdr:rowOff>
    </xdr:to>
    <xdr:pic>
      <xdr:nvPicPr>
        <xdr:cNvPr id="2" name="Image 1">
          <a:extLst>
            <a:ext uri="{FF2B5EF4-FFF2-40B4-BE49-F238E27FC236}">
              <a16:creationId xmlns:a16="http://schemas.microsoft.com/office/drawing/2014/main" id="{0EC4BFC3-ED23-447B-B78A-619670F232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4116" y="0"/>
          <a:ext cx="510214" cy="495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670891</xdr:colOff>
      <xdr:row>0</xdr:row>
      <xdr:rowOff>0</xdr:rowOff>
    </xdr:from>
    <xdr:to>
      <xdr:col>7</xdr:col>
      <xdr:colOff>438155</xdr:colOff>
      <xdr:row>2</xdr:row>
      <xdr:rowOff>0</xdr:rowOff>
    </xdr:to>
    <xdr:pic>
      <xdr:nvPicPr>
        <xdr:cNvPr id="2" name="Image 1">
          <a:extLst>
            <a:ext uri="{FF2B5EF4-FFF2-40B4-BE49-F238E27FC236}">
              <a16:creationId xmlns:a16="http://schemas.microsoft.com/office/drawing/2014/main" id="{7D34F1A6-69F2-4966-A215-C022195945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4116" y="0"/>
          <a:ext cx="510214" cy="495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670891</xdr:colOff>
      <xdr:row>0</xdr:row>
      <xdr:rowOff>0</xdr:rowOff>
    </xdr:from>
    <xdr:to>
      <xdr:col>7</xdr:col>
      <xdr:colOff>438155</xdr:colOff>
      <xdr:row>2</xdr:row>
      <xdr:rowOff>0</xdr:rowOff>
    </xdr:to>
    <xdr:pic>
      <xdr:nvPicPr>
        <xdr:cNvPr id="2" name="Image 1">
          <a:extLst>
            <a:ext uri="{FF2B5EF4-FFF2-40B4-BE49-F238E27FC236}">
              <a16:creationId xmlns:a16="http://schemas.microsoft.com/office/drawing/2014/main" id="{B8A144CE-3791-4E0D-A49E-AA4F2F1559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4116" y="0"/>
          <a:ext cx="510214" cy="4953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au3246" displayName="Tableau3246" ref="A11:H61" totalsRowShown="0" headerRowDxfId="219" dataDxfId="217" headerRowBorderDxfId="218" tableBorderDxfId="216" totalsRowBorderDxfId="215">
  <autoFilter ref="A11:H61"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000-000001000000}" name="Numéro de reçu / Receipt number" dataDxfId="214">
      <calculatedColumnFormula>ROW(A1)</calculatedColumnFormula>
    </tableColumn>
    <tableColumn id="2" xr3:uid="{00000000-0010-0000-0000-000002000000}" name="Date            " dataDxfId="213"/>
    <tableColumn id="3" xr3:uid="{00000000-0010-0000-0000-000003000000}" name="Type de dépense (voir liste déroulante) / Expense type (choose in drop list)" dataDxfId="212"/>
    <tableColumn id="4" xr3:uid="{00000000-0010-0000-0000-000004000000}" name="Description" dataDxfId="211"/>
    <tableColumn id="5" xr3:uid="{00000000-0010-0000-0000-000005000000}" name="Montant dans la devise d'origine / Amount in the original currency" dataDxfId="210"/>
    <tableColumn id="6" xr3:uid="{00000000-0010-0000-0000-000006000000}" name="Devise / Currency" dataDxfId="209"/>
    <tableColumn id="7" xr3:uid="{00000000-0010-0000-0000-000007000000}" name="*Taux de change du jour / *Exchange rate of the day" dataDxfId="208">
      <calculatedColumnFormula>IFERROR(IF(Tableau3246[[#This Row],[Devise / Currency]]="CAD",1,""),"")</calculatedColumnFormula>
    </tableColumn>
    <tableColumn id="8" xr3:uid="{00000000-0010-0000-0000-000008000000}" name="Total CAD $" dataDxfId="207">
      <calculatedColumnFormula>IFERROR(Tableau3246[[#This Row],[*Taux de change du jour / *Exchange rate of the day]]*Tableau3246[[#This Row],[Montant dans la devise d''origine / Amount in the original currency]],0)</calculatedColumnFormula>
    </tableColumn>
  </tableColumns>
  <tableStyleInfo name="Style de tableau 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au25735911" displayName="Tableau25735911" ref="J11:K26" totalsRowCount="1" headerRowDxfId="118" dataDxfId="116" totalsRowDxfId="114" headerRowBorderDxfId="117" tableBorderDxfId="115">
  <autoFilter ref="J11:K25" xr:uid="{00000000-0009-0000-0100-00000A000000}">
    <filterColumn colId="0" hiddenButton="1"/>
    <filterColumn colId="1" hiddenButton="1"/>
  </autoFilter>
  <tableColumns count="2">
    <tableColumn id="1" xr3:uid="{00000000-0010-0000-0900-000001000000}" name="Sommaire des dépenses / Expenses summary" totalsRowLabel="Total" dataDxfId="113" totalsRowDxfId="112"/>
    <tableColumn id="2" xr3:uid="{00000000-0010-0000-0900-000002000000}" name="Total" totalsRowFunction="sum" dataDxfId="111" totalsRowDxfId="110">
      <calculatedColumnFormula>SUMIF(Tableau324624810[Type de dépense (voir liste déroulante) / Expense type (choose in drop list)],Tableau25735911[[#This Row],[Sommaire des dépenses / Expenses summary]],Tableau324624810[Total CAD $])</calculatedColumnFormula>
    </tableColumn>
  </tableColumns>
  <tableStyleInfo name="Style de tableau 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au32462481012" displayName="Tableau32462481012" ref="A11:H61" totalsRowShown="0" headerRowDxfId="109" dataDxfId="107" headerRowBorderDxfId="108" tableBorderDxfId="106" totalsRowBorderDxfId="105">
  <autoFilter ref="A11:H61" xr:uid="{00000000-0009-0000-0100-00000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A00-000001000000}" name="Numéro de reçu / Receipt number" dataDxfId="104">
      <calculatedColumnFormula>ROW(A1)</calculatedColumnFormula>
    </tableColumn>
    <tableColumn id="2" xr3:uid="{00000000-0010-0000-0A00-000002000000}" name="Date            " dataDxfId="103"/>
    <tableColumn id="3" xr3:uid="{00000000-0010-0000-0A00-000003000000}" name="Type de dépense (voir liste déroulante) / Expense type (choose in drop list)" dataDxfId="102"/>
    <tableColumn id="4" xr3:uid="{00000000-0010-0000-0A00-000004000000}" name="Description" dataDxfId="101"/>
    <tableColumn id="5" xr3:uid="{00000000-0010-0000-0A00-000005000000}" name="Montant dans la devise d'origine / Amount in the original currency" dataDxfId="100"/>
    <tableColumn id="6" xr3:uid="{00000000-0010-0000-0A00-000006000000}" name="Devise / Currency" dataDxfId="99"/>
    <tableColumn id="7" xr3:uid="{00000000-0010-0000-0A00-000007000000}" name="*Taux de change du jour / *Exchange rate of the day" dataDxfId="98">
      <calculatedColumnFormula>IFERROR(IF(Tableau32462481012[[#This Row],[Devise / Currency]]="CAD",1,""),"")</calculatedColumnFormula>
    </tableColumn>
    <tableColumn id="8" xr3:uid="{00000000-0010-0000-0A00-000008000000}" name="Total CAD $" dataDxfId="97">
      <calculatedColumnFormula>IFERROR(Tableau32462481012[[#This Row],[*Taux de change du jour / *Exchange rate of the day]]*Tableau32462481012[[#This Row],[Montant dans la devise d''origine / Amount in the original currency]],0)</calculatedColumnFormula>
    </tableColumn>
  </tableColumns>
  <tableStyleInfo name="Style de tableau 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au2573591113" displayName="Tableau2573591113" ref="J11:K26" totalsRowCount="1" headerRowDxfId="96" dataDxfId="94" totalsRowDxfId="92" headerRowBorderDxfId="95" tableBorderDxfId="93">
  <autoFilter ref="J11:K25" xr:uid="{00000000-0009-0000-0100-00000C000000}">
    <filterColumn colId="0" hiddenButton="1"/>
    <filterColumn colId="1" hiddenButton="1"/>
  </autoFilter>
  <tableColumns count="2">
    <tableColumn id="1" xr3:uid="{00000000-0010-0000-0B00-000001000000}" name="Sommaire des dépenses / Expenses summary" totalsRowLabel="Total" dataDxfId="91" totalsRowDxfId="90"/>
    <tableColumn id="2" xr3:uid="{00000000-0010-0000-0B00-000002000000}" name="Total" totalsRowFunction="sum" dataDxfId="89" totalsRowDxfId="88">
      <calculatedColumnFormula>SUMIF(Tableau32462481012[Type de dépense (voir liste déroulante) / Expense type (choose in drop list)],Tableau2573591113[[#This Row],[Sommaire des dépenses / Expenses summary]],Tableau32462481012[Total CAD $])</calculatedColumnFormula>
    </tableColumn>
  </tableColumns>
  <tableStyleInfo name="Style de tableau 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au3246248101214" displayName="Tableau3246248101214" ref="A11:H61" totalsRowShown="0" headerRowDxfId="87" dataDxfId="85" headerRowBorderDxfId="86" tableBorderDxfId="84" totalsRowBorderDxfId="83">
  <autoFilter ref="A11:H61" xr:uid="{00000000-0009-0000-0100-00000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C00-000001000000}" name="Numéro de reçu / Receipt number" dataDxfId="82">
      <calculatedColumnFormula>ROW(A1)</calculatedColumnFormula>
    </tableColumn>
    <tableColumn id="2" xr3:uid="{00000000-0010-0000-0C00-000002000000}" name="Date            " dataDxfId="81"/>
    <tableColumn id="3" xr3:uid="{00000000-0010-0000-0C00-000003000000}" name="Type de dépense (voir liste déroulante) / Expense type (choose in drop list)" dataDxfId="80"/>
    <tableColumn id="4" xr3:uid="{00000000-0010-0000-0C00-000004000000}" name="Description" dataDxfId="79"/>
    <tableColumn id="5" xr3:uid="{00000000-0010-0000-0C00-000005000000}" name="Montant dans la devise d'origine / Amount in the original currency" dataDxfId="78"/>
    <tableColumn id="6" xr3:uid="{00000000-0010-0000-0C00-000006000000}" name="Devise / Currency" dataDxfId="77"/>
    <tableColumn id="7" xr3:uid="{00000000-0010-0000-0C00-000007000000}" name="*Taux de change du jour / *Exchange rate of the day" dataDxfId="76">
      <calculatedColumnFormula>IFERROR(IF(Tableau3246248101214[[#This Row],[Devise / Currency]]="CAD",1,""),"")</calculatedColumnFormula>
    </tableColumn>
    <tableColumn id="8" xr3:uid="{00000000-0010-0000-0C00-000008000000}" name="Total CAD $" dataDxfId="75">
      <calculatedColumnFormula>IFERROR(Tableau3246248101214[[#This Row],[*Taux de change du jour / *Exchange rate of the day]]*Tableau3246248101214[[#This Row],[Montant dans la devise d''origine / Amount in the original currency]],0)</calculatedColumnFormula>
    </tableColumn>
  </tableColumns>
  <tableStyleInfo name="Style de tableau 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au257359111315" displayName="Tableau257359111315" ref="J11:K26" totalsRowCount="1" headerRowDxfId="74" dataDxfId="72" totalsRowDxfId="70" headerRowBorderDxfId="73" tableBorderDxfId="71">
  <autoFilter ref="J11:K25" xr:uid="{00000000-0009-0000-0100-00000E000000}">
    <filterColumn colId="0" hiddenButton="1"/>
    <filterColumn colId="1" hiddenButton="1"/>
  </autoFilter>
  <tableColumns count="2">
    <tableColumn id="1" xr3:uid="{00000000-0010-0000-0D00-000001000000}" name="Sommaire des dépenses / Expenses summary" totalsRowLabel="Total" dataDxfId="69" totalsRowDxfId="68"/>
    <tableColumn id="2" xr3:uid="{00000000-0010-0000-0D00-000002000000}" name="Total" totalsRowFunction="sum" dataDxfId="67" totalsRowDxfId="66">
      <calculatedColumnFormula>SUMIF(Tableau3246248101214[Type de dépense (voir liste déroulante) / Expense type (choose in drop list)],Tableau257359111315[[#This Row],[Sommaire des dépenses / Expenses summary]],Tableau3246248101214[Total CAD $])</calculatedColumnFormula>
    </tableColumn>
  </tableColumns>
  <tableStyleInfo name="Style de tableau 3"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au324624810121416" displayName="Tableau324624810121416" ref="A11:H61" totalsRowShown="0" headerRowDxfId="65" dataDxfId="63" headerRowBorderDxfId="64" tableBorderDxfId="62" totalsRowBorderDxfId="61">
  <autoFilter ref="A11:H61" xr:uid="{00000000-0009-0000-0100-00000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E00-000001000000}" name="Numéro de reçu / Receipt number" dataDxfId="60">
      <calculatedColumnFormula>ROW(A1)</calculatedColumnFormula>
    </tableColumn>
    <tableColumn id="2" xr3:uid="{00000000-0010-0000-0E00-000002000000}" name="Date            " dataDxfId="59"/>
    <tableColumn id="3" xr3:uid="{00000000-0010-0000-0E00-000003000000}" name="Type de dépense (voir liste déroulante) / Expense type (choose in drop list)" dataDxfId="58"/>
    <tableColumn id="4" xr3:uid="{00000000-0010-0000-0E00-000004000000}" name="Description" dataDxfId="57"/>
    <tableColumn id="5" xr3:uid="{00000000-0010-0000-0E00-000005000000}" name="Montant dans la devise d'origine / Amount in the original currency" dataDxfId="56"/>
    <tableColumn id="6" xr3:uid="{00000000-0010-0000-0E00-000006000000}" name="Devise / Currency" dataDxfId="55"/>
    <tableColumn id="7" xr3:uid="{00000000-0010-0000-0E00-000007000000}" name="*Taux de change du jour / *Exchange rate of the day" dataDxfId="54">
      <calculatedColumnFormula>IFERROR(IF(Tableau324624810121416[[#This Row],[Devise / Currency]]="CAD",1,""),"")</calculatedColumnFormula>
    </tableColumn>
    <tableColumn id="8" xr3:uid="{00000000-0010-0000-0E00-000008000000}" name="Total CAD $" dataDxfId="53">
      <calculatedColumnFormula>IFERROR(Tableau324624810121416[[#This Row],[*Taux de change du jour / *Exchange rate of the day]]*Tableau324624810121416[[#This Row],[Montant dans la devise d''origine / Amount in the original currency]],0)</calculatedColumnFormula>
    </tableColumn>
  </tableColumns>
  <tableStyleInfo name="Style de tableau 3"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au25735911131517" displayName="Tableau25735911131517" ref="J11:K26" totalsRowCount="1" headerRowDxfId="52" dataDxfId="50" totalsRowDxfId="48" headerRowBorderDxfId="51" tableBorderDxfId="49">
  <autoFilter ref="J11:K25" xr:uid="{00000000-0009-0000-0100-000010000000}">
    <filterColumn colId="0" hiddenButton="1"/>
    <filterColumn colId="1" hiddenButton="1"/>
  </autoFilter>
  <tableColumns count="2">
    <tableColumn id="1" xr3:uid="{00000000-0010-0000-0F00-000001000000}" name="Sommaire des dépenses / Expenses summary" totalsRowLabel="Total" dataDxfId="47" totalsRowDxfId="46"/>
    <tableColumn id="2" xr3:uid="{00000000-0010-0000-0F00-000002000000}" name="Total" totalsRowFunction="sum" dataDxfId="45" totalsRowDxfId="44">
      <calculatedColumnFormula>SUMIF(Tableau324624810121416[Type de dépense (voir liste déroulante) / Expense type (choose in drop list)],Tableau25735911131517[[#This Row],[Sommaire des dépenses / Expenses summary]],Tableau324624810121416[Total CAD $])</calculatedColumnFormula>
    </tableColumn>
  </tableColumns>
  <tableStyleInfo name="Style de tableau 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au32462481012141618" displayName="Tableau32462481012141618" ref="A11:H61" totalsRowShown="0" headerRowDxfId="43" dataDxfId="41" headerRowBorderDxfId="42" tableBorderDxfId="40" totalsRowBorderDxfId="39">
  <autoFilter ref="A11:H61" xr:uid="{00000000-0009-0000-0100-00001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1000-000001000000}" name="Numéro de reçu / Receipt number" dataDxfId="38">
      <calculatedColumnFormula>ROW(A1)</calculatedColumnFormula>
    </tableColumn>
    <tableColumn id="2" xr3:uid="{00000000-0010-0000-1000-000002000000}" name="Date            " dataDxfId="37"/>
    <tableColumn id="3" xr3:uid="{00000000-0010-0000-1000-000003000000}" name="Type de dépense (voir liste déroulante) / Expense type (choose in drop list)" dataDxfId="36"/>
    <tableColumn id="4" xr3:uid="{00000000-0010-0000-1000-000004000000}" name="Description" dataDxfId="35"/>
    <tableColumn id="5" xr3:uid="{00000000-0010-0000-1000-000005000000}" name="Montant dans la devise d'origine / Amount in the original currency" dataDxfId="34"/>
    <tableColumn id="6" xr3:uid="{00000000-0010-0000-1000-000006000000}" name="Devise / Currency" dataDxfId="33"/>
    <tableColumn id="7" xr3:uid="{00000000-0010-0000-1000-000007000000}" name="*Taux de change du jour / *Exchange rate of the day" dataDxfId="32">
      <calculatedColumnFormula>IFERROR(IF(Tableau32462481012141618[[#This Row],[Devise / Currency]]="CAD",1,""),"")</calculatedColumnFormula>
    </tableColumn>
    <tableColumn id="8" xr3:uid="{00000000-0010-0000-1000-000008000000}" name="Total CAD $" dataDxfId="31">
      <calculatedColumnFormula>IFERROR(Tableau32462481012141618[[#This Row],[*Taux de change du jour / *Exchange rate of the day]]*Tableau32462481012141618[[#This Row],[Montant dans la devise d''origine / Amount in the original currency]],0)</calculatedColumnFormula>
    </tableColumn>
  </tableColumns>
  <tableStyleInfo name="Style de tableau 3"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au2573591113151719" displayName="Tableau2573591113151719" ref="J11:K26" totalsRowCount="1" headerRowDxfId="30" dataDxfId="28" totalsRowDxfId="26" headerRowBorderDxfId="29" tableBorderDxfId="27">
  <autoFilter ref="J11:K25" xr:uid="{00000000-0009-0000-0100-000012000000}">
    <filterColumn colId="0" hiddenButton="1"/>
    <filterColumn colId="1" hiddenButton="1"/>
  </autoFilter>
  <tableColumns count="2">
    <tableColumn id="1" xr3:uid="{00000000-0010-0000-1100-000001000000}" name="Sommaire des dépenses / Expenses summary" totalsRowLabel="Total" dataDxfId="25" totalsRowDxfId="24"/>
    <tableColumn id="2" xr3:uid="{00000000-0010-0000-1100-000002000000}" name="Total" totalsRowFunction="sum" dataDxfId="23" totalsRowDxfId="22">
      <calculatedColumnFormula>SUMIF(Tableau32462481012141618[Type de dépense (voir liste déroulante) / Expense type (choose in drop list)],Tableau2573591113151719[[#This Row],[Sommaire des dépenses / Expenses summary]],Tableau32462481012141618[Total CAD $])</calculatedColumnFormula>
    </tableColumn>
  </tableColumns>
  <tableStyleInfo name="Style de tableau 3"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au3246248101214161820" displayName="Tableau3246248101214161820" ref="A11:H61" totalsRowShown="0" headerRowDxfId="21" dataDxfId="19" headerRowBorderDxfId="20" tableBorderDxfId="18" totalsRowBorderDxfId="17">
  <autoFilter ref="A11:H61"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1200-000001000000}" name="Numéro de reçu / Receipt number" dataDxfId="16">
      <calculatedColumnFormula>ROW(A1)</calculatedColumnFormula>
    </tableColumn>
    <tableColumn id="2" xr3:uid="{00000000-0010-0000-1200-000002000000}" name="Date            " dataDxfId="15"/>
    <tableColumn id="3" xr3:uid="{00000000-0010-0000-1200-000003000000}" name="Type de dépense (voir liste déroulante) / Expense type (choose in drop list)" dataDxfId="14"/>
    <tableColumn id="4" xr3:uid="{00000000-0010-0000-1200-000004000000}" name="Description" dataDxfId="13"/>
    <tableColumn id="5" xr3:uid="{00000000-0010-0000-1200-000005000000}" name="Montant dans la devise d'origine / Amount in the original currency" dataDxfId="12"/>
    <tableColumn id="6" xr3:uid="{00000000-0010-0000-1200-000006000000}" name="Devise / Currency" dataDxfId="11"/>
    <tableColumn id="7" xr3:uid="{00000000-0010-0000-1200-000007000000}" name="*Taux de change du jour / *Exchange rate of the day" dataDxfId="10">
      <calculatedColumnFormula>IFERROR(IF(Tableau3246248101214161820[[#This Row],[Devise / Currency]]="CAD",1,""),"")</calculatedColumnFormula>
    </tableColumn>
    <tableColumn id="8" xr3:uid="{00000000-0010-0000-1200-000008000000}" name="Total CAD $" dataDxfId="9">
      <calculatedColumnFormula>IFERROR(Tableau3246248101214161820[[#This Row],[*Taux de change du jour / *Exchange rate of the day]]*Tableau3246248101214161820[[#This Row],[Montant dans la devise d''origine / Amount in the original currency]],0)</calculatedColumnFormula>
    </tableColumn>
  </tableColumns>
  <tableStyleInfo name="Style de tableau 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au257" displayName="Tableau257" ref="J11:K26" totalsRowCount="1" headerRowDxfId="206" dataDxfId="204" totalsRowDxfId="202" headerRowBorderDxfId="205" tableBorderDxfId="203">
  <autoFilter ref="J11:K25" xr:uid="{00000000-0009-0000-0100-000006000000}">
    <filterColumn colId="0" hiddenButton="1"/>
    <filterColumn colId="1" hiddenButton="1"/>
  </autoFilter>
  <tableColumns count="2">
    <tableColumn id="1" xr3:uid="{00000000-0010-0000-0100-000001000000}" name="Sommaire des dépenses / Expenses summary" totalsRowLabel="Total" dataDxfId="201" totalsRowDxfId="200"/>
    <tableColumn id="2" xr3:uid="{00000000-0010-0000-0100-000002000000}" name="Total" totalsRowFunction="sum" dataDxfId="199" totalsRowDxfId="198">
      <calculatedColumnFormula>SUMIF(Tableau3246[Type de dépense (voir liste déroulante) / Expense type (choose in drop list)],Tableau257[[#This Row],[Sommaire des dépenses / Expenses summary]],Tableau3246[Total CAD $])</calculatedColumnFormula>
    </tableColumn>
  </tableColumns>
  <tableStyleInfo name="Style de tableau 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au257359111315171921" displayName="Tableau257359111315171921" ref="J11:K26" totalsRowCount="1" headerRowDxfId="8" dataDxfId="6" totalsRowDxfId="4" headerRowBorderDxfId="7" tableBorderDxfId="5">
  <autoFilter ref="J11:K25" xr:uid="{00000000-0009-0000-0100-000014000000}">
    <filterColumn colId="0" hiddenButton="1"/>
    <filterColumn colId="1" hiddenButton="1"/>
  </autoFilter>
  <tableColumns count="2">
    <tableColumn id="1" xr3:uid="{00000000-0010-0000-1300-000001000000}" name="Sommaire des dépenses / Expenses summary" totalsRowLabel="Total" dataDxfId="3" totalsRowDxfId="2"/>
    <tableColumn id="2" xr3:uid="{00000000-0010-0000-1300-000002000000}" name="Total" totalsRowFunction="sum" dataDxfId="1" totalsRowDxfId="0">
      <calculatedColumnFormula>SUMIF(Tableau3246248101214161820[Type de dépense (voir liste déroulante) / Expense type (choose in drop list)],Tableau257359111315171921[[#This Row],[Sommaire des dépenses / Expenses summary]],Tableau3246248101214161820[Total CAD $])</calculatedColumnFormula>
    </tableColumn>
  </tableColumns>
  <tableStyleInfo name="Style de tableau 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au32462" displayName="Tableau32462" ref="A11:H61" totalsRowShown="0" headerRowDxfId="197" dataDxfId="195" headerRowBorderDxfId="196" tableBorderDxfId="194" totalsRowBorderDxfId="193">
  <autoFilter ref="A11:H61"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200-000001000000}" name="Numéro de reçu / Receipt number" dataDxfId="192">
      <calculatedColumnFormula>ROW(A1)</calculatedColumnFormula>
    </tableColumn>
    <tableColumn id="2" xr3:uid="{00000000-0010-0000-0200-000002000000}" name="Date            " dataDxfId="191"/>
    <tableColumn id="3" xr3:uid="{00000000-0010-0000-0200-000003000000}" name="Type de dépense (voir liste déroulante) / Expense type (choose in drop list)" dataDxfId="190"/>
    <tableColumn id="4" xr3:uid="{00000000-0010-0000-0200-000004000000}" name="Description" dataDxfId="189"/>
    <tableColumn id="5" xr3:uid="{00000000-0010-0000-0200-000005000000}" name="Montant dans la devise d'origine / Amount in the original currency" dataDxfId="188"/>
    <tableColumn id="6" xr3:uid="{00000000-0010-0000-0200-000006000000}" name="Devise / Currency" dataDxfId="187"/>
    <tableColumn id="7" xr3:uid="{00000000-0010-0000-0200-000007000000}" name="*Taux de change du jour / *Exchange rate of the day" dataDxfId="186">
      <calculatedColumnFormula>IFERROR(IF(Tableau32462[[#This Row],[Devise / Currency]]="CAD",1,""),"")</calculatedColumnFormula>
    </tableColumn>
    <tableColumn id="8" xr3:uid="{00000000-0010-0000-0200-000008000000}" name="Total CAD $" dataDxfId="185">
      <calculatedColumnFormula>IFERROR(Tableau32462[[#This Row],[*Taux de change du jour / *Exchange rate of the day]]*Tableau32462[[#This Row],[Montant dans la devise d''origine / Amount in the original currency]],0)</calculatedColumnFormula>
    </tableColumn>
  </tableColumns>
  <tableStyleInfo name="Style de tableau 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au2573" displayName="Tableau2573" ref="J11:K26" totalsRowCount="1" headerRowDxfId="184" dataDxfId="182" totalsRowDxfId="180" headerRowBorderDxfId="183" tableBorderDxfId="181">
  <autoFilter ref="J11:K25" xr:uid="{00000000-0009-0000-0100-000002000000}">
    <filterColumn colId="0" hiddenButton="1"/>
    <filterColumn colId="1" hiddenButton="1"/>
  </autoFilter>
  <tableColumns count="2">
    <tableColumn id="1" xr3:uid="{00000000-0010-0000-0300-000001000000}" name="Sommaire des dépenses / Expenses summary" totalsRowLabel="Total" dataDxfId="179" totalsRowDxfId="178"/>
    <tableColumn id="2" xr3:uid="{00000000-0010-0000-0300-000002000000}" name="Total" totalsRowFunction="sum" dataDxfId="177" totalsRowDxfId="176">
      <calculatedColumnFormula>SUMIF(Tableau32462[Type de dépense (voir liste déroulante) / Expense type (choose in drop list)],Tableau2573[[#This Row],[Sommaire des dépenses / Expenses summary]],Tableau32462[Total CAD $])</calculatedColumnFormula>
    </tableColumn>
  </tableColumns>
  <tableStyleInfo name="Style de tableau 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au324624" displayName="Tableau324624" ref="A11:H61" totalsRowShown="0" headerRowDxfId="175" dataDxfId="173" headerRowBorderDxfId="174" tableBorderDxfId="172" totalsRowBorderDxfId="171">
  <autoFilter ref="A11:H61"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400-000001000000}" name="Numéro de reçu / Receipt number" dataDxfId="170">
      <calculatedColumnFormula>ROW(A1)</calculatedColumnFormula>
    </tableColumn>
    <tableColumn id="2" xr3:uid="{00000000-0010-0000-0400-000002000000}" name="Date            " dataDxfId="169"/>
    <tableColumn id="3" xr3:uid="{00000000-0010-0000-0400-000003000000}" name="Type de dépense (voir liste déroulante) / Expense type (choose in drop list)" dataDxfId="168"/>
    <tableColumn id="4" xr3:uid="{00000000-0010-0000-0400-000004000000}" name="Description" dataDxfId="167"/>
    <tableColumn id="5" xr3:uid="{00000000-0010-0000-0400-000005000000}" name="Montant dans la devise d'origine / Amount in the original currency" dataDxfId="166"/>
    <tableColumn id="6" xr3:uid="{00000000-0010-0000-0400-000006000000}" name="Devise / Currency" dataDxfId="165"/>
    <tableColumn id="7" xr3:uid="{00000000-0010-0000-0400-000007000000}" name="*Taux de change du jour / *Exchange rate of the day" dataDxfId="164">
      <calculatedColumnFormula>IFERROR(IF(Tableau324624[[#This Row],[Devise / Currency]]="CAD",1,""),"")</calculatedColumnFormula>
    </tableColumn>
    <tableColumn id="8" xr3:uid="{00000000-0010-0000-0400-000008000000}" name="Total CAD $" dataDxfId="163">
      <calculatedColumnFormula>IFERROR(Tableau324624[[#This Row],[*Taux de change du jour / *Exchange rate of the day]]*Tableau324624[[#This Row],[Montant dans la devise d''origine / Amount in the original currency]],0)</calculatedColumnFormula>
    </tableColumn>
  </tableColumns>
  <tableStyleInfo name="Style de tableau 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ableau25735" displayName="Tableau25735" ref="J11:K26" totalsRowCount="1" headerRowDxfId="162" dataDxfId="160" totalsRowDxfId="158" headerRowBorderDxfId="161" tableBorderDxfId="159">
  <autoFilter ref="J11:K25" xr:uid="{00000000-0009-0000-0100-000004000000}">
    <filterColumn colId="0" hiddenButton="1"/>
    <filterColumn colId="1" hiddenButton="1"/>
  </autoFilter>
  <tableColumns count="2">
    <tableColumn id="1" xr3:uid="{00000000-0010-0000-0500-000001000000}" name="Sommaire des dépenses / Expenses summary" totalsRowLabel="Total" dataDxfId="157" totalsRowDxfId="156"/>
    <tableColumn id="2" xr3:uid="{00000000-0010-0000-0500-000002000000}" name="Total" totalsRowFunction="sum" dataDxfId="155" totalsRowDxfId="154">
      <calculatedColumnFormula>SUMIF(Tableau324624[Type de dépense (voir liste déroulante) / Expense type (choose in drop list)],Tableau25735[[#This Row],[Sommaire des dépenses / Expenses summary]],Tableau324624[Total CAD $])</calculatedColumnFormula>
    </tableColumn>
  </tableColumns>
  <tableStyleInfo name="Style de tableau 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au3246248" displayName="Tableau3246248" ref="A11:H61" totalsRowShown="0" headerRowDxfId="153" dataDxfId="151" headerRowBorderDxfId="152" tableBorderDxfId="150" totalsRowBorderDxfId="149">
  <autoFilter ref="A11:H61"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600-000001000000}" name="Numéro de reçu / Receipt number" dataDxfId="148">
      <calculatedColumnFormula>ROW(A1)</calculatedColumnFormula>
    </tableColumn>
    <tableColumn id="2" xr3:uid="{00000000-0010-0000-0600-000002000000}" name="Date            " dataDxfId="147"/>
    <tableColumn id="3" xr3:uid="{00000000-0010-0000-0600-000003000000}" name="Type de dépense (voir liste déroulante) / Expense type (choose in drop list)" dataDxfId="146"/>
    <tableColumn id="4" xr3:uid="{00000000-0010-0000-0600-000004000000}" name="Description" dataDxfId="145"/>
    <tableColumn id="5" xr3:uid="{00000000-0010-0000-0600-000005000000}" name="Montant dans la devise d'origine / Amount in the original currency" dataDxfId="144"/>
    <tableColumn id="6" xr3:uid="{00000000-0010-0000-0600-000006000000}" name="Devise / Currency" dataDxfId="143"/>
    <tableColumn id="7" xr3:uid="{00000000-0010-0000-0600-000007000000}" name="*Taux de change du jour / *Exchange rate of the day" dataDxfId="142">
      <calculatedColumnFormula>IFERROR(IF(Tableau3246248[[#This Row],[Devise / Currency]]="CAD",1,""),"")</calculatedColumnFormula>
    </tableColumn>
    <tableColumn id="8" xr3:uid="{00000000-0010-0000-0600-000008000000}" name="Total CAD $" dataDxfId="141">
      <calculatedColumnFormula>IFERROR(Tableau3246248[[#This Row],[*Taux de change du jour / *Exchange rate of the day]]*Tableau3246248[[#This Row],[Montant dans la devise d''origine / Amount in the original currency]],0)</calculatedColumnFormula>
    </tableColumn>
  </tableColumns>
  <tableStyleInfo name="Style de tableau 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au257359" displayName="Tableau257359" ref="J11:K26" totalsRowCount="1" headerRowDxfId="140" dataDxfId="138" totalsRowDxfId="136" headerRowBorderDxfId="139" tableBorderDxfId="137">
  <autoFilter ref="J11:K25" xr:uid="{00000000-0009-0000-0100-000008000000}">
    <filterColumn colId="0" hiddenButton="1"/>
    <filterColumn colId="1" hiddenButton="1"/>
  </autoFilter>
  <tableColumns count="2">
    <tableColumn id="1" xr3:uid="{00000000-0010-0000-0700-000001000000}" name="Sommaire des dépenses / Expenses summary" totalsRowLabel="Total" dataDxfId="135" totalsRowDxfId="134"/>
    <tableColumn id="2" xr3:uid="{00000000-0010-0000-0700-000002000000}" name="Total" totalsRowFunction="sum" dataDxfId="133" totalsRowDxfId="132">
      <calculatedColumnFormula>SUMIF(Tableau3246248[Type de dépense (voir liste déroulante) / Expense type (choose in drop list)],Tableau257359[[#This Row],[Sommaire des dépenses / Expenses summary]],Tableau3246248[Total CAD $])</calculatedColumnFormula>
    </tableColumn>
  </tableColumns>
  <tableStyleInfo name="Style de tableau 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au324624810" displayName="Tableau324624810" ref="A11:H61" totalsRowShown="0" headerRowDxfId="131" dataDxfId="129" headerRowBorderDxfId="130" tableBorderDxfId="128" totalsRowBorderDxfId="127">
  <autoFilter ref="A11:H61" xr:uid="{00000000-0009-0000-0100-00000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0000000-0010-0000-0800-000001000000}" name="Numéro de reçu / Receipt number" dataDxfId="126">
      <calculatedColumnFormula>ROW(A1)</calculatedColumnFormula>
    </tableColumn>
    <tableColumn id="2" xr3:uid="{00000000-0010-0000-0800-000002000000}" name="Date            " dataDxfId="125"/>
    <tableColumn id="3" xr3:uid="{00000000-0010-0000-0800-000003000000}" name="Type de dépense (voir liste déroulante) / Expense type (choose in drop list)" dataDxfId="124"/>
    <tableColumn id="4" xr3:uid="{00000000-0010-0000-0800-000004000000}" name="Description" dataDxfId="123"/>
    <tableColumn id="5" xr3:uid="{00000000-0010-0000-0800-000005000000}" name="Montant dans la devise d'origine / Amount in the original currency" dataDxfId="122"/>
    <tableColumn id="6" xr3:uid="{00000000-0010-0000-0800-000006000000}" name="Devise / Currency" dataDxfId="121"/>
    <tableColumn id="7" xr3:uid="{00000000-0010-0000-0800-000007000000}" name="*Taux de change du jour / *Exchange rate of the day" dataDxfId="120">
      <calculatedColumnFormula>IFERROR(IF(Tableau324624810[[#This Row],[Devise / Currency]]="CAD",1,""),"")</calculatedColumnFormula>
    </tableColumn>
    <tableColumn id="8" xr3:uid="{00000000-0010-0000-0800-000008000000}" name="Total CAD $" dataDxfId="119">
      <calculatedColumnFormula>IFERROR(Tableau324624810[[#This Row],[*Taux de change du jour / *Exchange rate of the day]]*Tableau324624810[[#This Row],[Montant dans la devise d''origine / Amount in the original currency]],0)</calculatedColumnFormula>
    </tableColumn>
  </tableColumns>
  <tableStyleInfo name="Style de tableau 3"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table" Target="../tables/table12.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table" Target="../tables/table14.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table" Target="../tables/table16.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table" Target="../tables/table18.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table" Target="../tables/table2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table" Target="../tables/table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table" Target="../tables/table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7"/>
  <sheetViews>
    <sheetView zoomScaleNormal="100" workbookViewId="0">
      <selection activeCell="A4" sqref="A4"/>
    </sheetView>
  </sheetViews>
  <sheetFormatPr baseColWidth="10" defaultRowHeight="15" x14ac:dyDescent="0.25"/>
  <cols>
    <col min="7" max="7" width="11.42578125" customWidth="1"/>
  </cols>
  <sheetData>
    <row r="1" spans="1:13" ht="21" x14ac:dyDescent="0.35">
      <c r="A1" s="92" t="s">
        <v>63</v>
      </c>
      <c r="B1" s="92"/>
      <c r="C1" s="92"/>
      <c r="D1" s="92"/>
      <c r="E1" s="92"/>
      <c r="F1" s="92"/>
      <c r="G1" s="92"/>
      <c r="H1" s="92"/>
      <c r="I1" s="92"/>
      <c r="J1" s="92"/>
    </row>
    <row r="2" spans="1:13" x14ac:dyDescent="0.25">
      <c r="A2" s="56"/>
      <c r="B2" s="56"/>
      <c r="C2" s="56"/>
      <c r="D2" s="56"/>
      <c r="E2" s="56"/>
      <c r="F2" s="56"/>
      <c r="G2" s="56"/>
      <c r="H2" s="56"/>
      <c r="I2" s="56"/>
      <c r="J2" s="56"/>
    </row>
    <row r="3" spans="1:13" x14ac:dyDescent="0.25">
      <c r="A3" s="88" t="s">
        <v>136</v>
      </c>
      <c r="B3" s="88"/>
      <c r="C3" s="88"/>
      <c r="D3" s="88"/>
      <c r="E3" s="88"/>
      <c r="F3" s="88"/>
      <c r="G3" s="88"/>
      <c r="H3" s="88"/>
      <c r="I3" s="88"/>
      <c r="J3" s="88"/>
    </row>
    <row r="4" spans="1:13" x14ac:dyDescent="0.25">
      <c r="A4" s="56"/>
      <c r="B4" s="56"/>
      <c r="C4" s="56"/>
      <c r="D4" s="56"/>
      <c r="E4" s="56"/>
      <c r="F4" s="56"/>
      <c r="G4" s="56"/>
      <c r="H4" s="56"/>
      <c r="I4" s="56"/>
      <c r="J4" s="56"/>
    </row>
    <row r="5" spans="1:13" ht="15.75" x14ac:dyDescent="0.25">
      <c r="A5" s="89" t="s">
        <v>64</v>
      </c>
      <c r="B5" s="89"/>
      <c r="C5" s="56"/>
      <c r="D5" s="56"/>
      <c r="E5" s="56"/>
      <c r="F5" s="56"/>
      <c r="G5" s="56"/>
      <c r="H5" s="56"/>
      <c r="I5" s="56"/>
      <c r="J5" s="56"/>
    </row>
    <row r="6" spans="1:13" x14ac:dyDescent="0.25">
      <c r="A6" s="88" t="s">
        <v>65</v>
      </c>
      <c r="B6" s="88"/>
      <c r="C6" s="88"/>
      <c r="D6" s="88"/>
      <c r="E6" s="88"/>
      <c r="F6" s="88"/>
      <c r="G6" s="88"/>
      <c r="H6" s="88"/>
      <c r="I6" s="88"/>
      <c r="J6" s="88"/>
    </row>
    <row r="7" spans="1:13" ht="15" customHeight="1" x14ac:dyDescent="0.25">
      <c r="A7" s="85" t="s">
        <v>91</v>
      </c>
      <c r="B7" s="85"/>
      <c r="C7" s="85"/>
      <c r="D7" s="85"/>
      <c r="E7" s="85"/>
      <c r="F7" s="85"/>
      <c r="G7" s="85"/>
      <c r="H7" s="85"/>
      <c r="I7" s="85"/>
      <c r="J7" s="85"/>
      <c r="K7" s="45"/>
      <c r="L7" s="45"/>
      <c r="M7" s="45"/>
    </row>
    <row r="8" spans="1:13" x14ac:dyDescent="0.25">
      <c r="A8" s="85"/>
      <c r="B8" s="85"/>
      <c r="C8" s="85"/>
      <c r="D8" s="85"/>
      <c r="E8" s="85"/>
      <c r="F8" s="85"/>
      <c r="G8" s="85"/>
      <c r="H8" s="85"/>
      <c r="I8" s="85"/>
      <c r="J8" s="85"/>
    </row>
    <row r="9" spans="1:13" x14ac:dyDescent="0.25">
      <c r="A9" s="85"/>
      <c r="B9" s="85"/>
      <c r="C9" s="85"/>
      <c r="D9" s="85"/>
      <c r="E9" s="85"/>
      <c r="F9" s="85"/>
      <c r="G9" s="85"/>
      <c r="H9" s="85"/>
      <c r="I9" s="85"/>
      <c r="J9" s="85"/>
      <c r="K9" s="45"/>
      <c r="L9" s="45"/>
      <c r="M9" s="45"/>
    </row>
    <row r="10" spans="1:13" x14ac:dyDescent="0.25">
      <c r="A10" s="85" t="s">
        <v>135</v>
      </c>
      <c r="B10" s="85"/>
      <c r="C10" s="85"/>
      <c r="D10" s="85"/>
      <c r="E10" s="85"/>
      <c r="F10" s="85"/>
      <c r="G10" s="85"/>
      <c r="H10" s="85"/>
      <c r="I10" s="85"/>
      <c r="J10" s="85"/>
      <c r="K10" s="45"/>
      <c r="L10" s="45"/>
      <c r="M10" s="45"/>
    </row>
    <row r="11" spans="1:13" x14ac:dyDescent="0.25">
      <c r="A11" s="57"/>
      <c r="B11" s="57"/>
      <c r="C11" s="57"/>
      <c r="D11" s="57"/>
      <c r="E11" s="57"/>
      <c r="F11" s="57"/>
      <c r="G11" s="56"/>
      <c r="H11" s="56"/>
      <c r="I11" s="56"/>
      <c r="J11" s="56"/>
    </row>
    <row r="12" spans="1:13" ht="15.75" x14ac:dyDescent="0.25">
      <c r="A12" s="89" t="s">
        <v>66</v>
      </c>
      <c r="B12" s="89"/>
      <c r="C12" s="56"/>
      <c r="D12" s="56"/>
      <c r="E12" s="56"/>
      <c r="F12" s="56"/>
      <c r="G12" s="56"/>
      <c r="H12" s="56"/>
      <c r="I12" s="56"/>
      <c r="J12" s="56"/>
    </row>
    <row r="13" spans="1:13" ht="15" customHeight="1" x14ac:dyDescent="0.25">
      <c r="A13" s="86" t="s">
        <v>76</v>
      </c>
      <c r="B13" s="86"/>
      <c r="C13" s="86"/>
      <c r="D13" s="86"/>
      <c r="E13" s="86"/>
      <c r="F13" s="86"/>
      <c r="G13" s="86"/>
      <c r="H13" s="86"/>
      <c r="I13" s="86"/>
      <c r="J13" s="86"/>
    </row>
    <row r="14" spans="1:13" ht="15" customHeight="1" x14ac:dyDescent="0.25">
      <c r="A14" s="86" t="s">
        <v>93</v>
      </c>
      <c r="B14" s="86"/>
      <c r="C14" s="86"/>
      <c r="D14" s="86"/>
      <c r="E14" s="86"/>
      <c r="F14" s="86"/>
      <c r="G14" s="86"/>
      <c r="H14" s="86"/>
      <c r="I14" s="86"/>
      <c r="J14" s="86"/>
    </row>
    <row r="15" spans="1:13" x14ac:dyDescent="0.25">
      <c r="A15" s="86"/>
      <c r="B15" s="86"/>
      <c r="C15" s="86"/>
      <c r="D15" s="86"/>
      <c r="E15" s="86"/>
      <c r="F15" s="86"/>
      <c r="G15" s="86"/>
      <c r="H15" s="86"/>
      <c r="I15" s="86"/>
      <c r="J15" s="86"/>
    </row>
    <row r="16" spans="1:13" x14ac:dyDescent="0.25">
      <c r="A16" s="56"/>
      <c r="B16" s="56"/>
      <c r="C16" s="56"/>
      <c r="D16" s="56"/>
      <c r="E16" s="58"/>
      <c r="F16" s="58"/>
      <c r="G16" s="58"/>
      <c r="H16" s="56"/>
      <c r="I16" s="56"/>
      <c r="J16" s="56"/>
    </row>
    <row r="17" spans="1:10" x14ac:dyDescent="0.25">
      <c r="A17" s="90" t="s">
        <v>92</v>
      </c>
      <c r="B17" s="90"/>
      <c r="C17" s="90"/>
      <c r="D17" s="90"/>
      <c r="E17" s="90"/>
      <c r="F17" s="90"/>
      <c r="G17" s="90"/>
      <c r="H17" s="90"/>
      <c r="I17" s="90"/>
      <c r="J17" s="90"/>
    </row>
    <row r="18" spans="1:10" x14ac:dyDescent="0.25">
      <c r="A18" s="59"/>
      <c r="B18" s="59"/>
      <c r="C18" s="59"/>
      <c r="D18" s="59"/>
      <c r="E18" s="59"/>
      <c r="F18" s="59"/>
      <c r="G18" s="59"/>
      <c r="H18" s="59"/>
      <c r="I18" s="59"/>
      <c r="J18" s="59"/>
    </row>
    <row r="19" spans="1:10" x14ac:dyDescent="0.25">
      <c r="A19" s="59"/>
      <c r="B19" s="59"/>
      <c r="C19" s="58"/>
      <c r="D19" s="58"/>
      <c r="E19" s="58"/>
      <c r="F19" s="58"/>
      <c r="G19" s="58"/>
      <c r="H19" s="56"/>
      <c r="I19" s="56"/>
      <c r="J19" s="56"/>
    </row>
    <row r="20" spans="1:10" x14ac:dyDescent="0.25">
      <c r="A20" s="59"/>
      <c r="B20" s="59"/>
      <c r="C20" s="58"/>
      <c r="D20" s="58"/>
      <c r="E20" s="58"/>
      <c r="F20" s="58"/>
      <c r="G20" s="58"/>
      <c r="H20" s="56"/>
      <c r="I20" s="56"/>
      <c r="J20" s="56"/>
    </row>
    <row r="21" spans="1:10" x14ac:dyDescent="0.25">
      <c r="A21" s="59"/>
      <c r="B21" s="59"/>
      <c r="C21" s="58"/>
      <c r="D21" s="58"/>
      <c r="E21" s="58"/>
      <c r="F21" s="58"/>
      <c r="G21" s="58"/>
      <c r="H21" s="56"/>
      <c r="I21" s="56"/>
      <c r="J21" s="56"/>
    </row>
    <row r="22" spans="1:10" x14ac:dyDescent="0.25">
      <c r="A22" s="59"/>
      <c r="B22" s="59"/>
      <c r="C22" s="58"/>
      <c r="D22" s="58"/>
      <c r="E22" s="58"/>
      <c r="F22" s="58"/>
      <c r="G22" s="58"/>
      <c r="H22" s="56"/>
      <c r="I22" s="56"/>
      <c r="J22" s="56"/>
    </row>
    <row r="23" spans="1:10" x14ac:dyDescent="0.25">
      <c r="A23" s="59"/>
      <c r="B23" s="59"/>
      <c r="C23" s="58"/>
      <c r="D23" s="58"/>
      <c r="E23" s="58"/>
      <c r="F23" s="58"/>
      <c r="G23" s="58"/>
      <c r="H23" s="56"/>
      <c r="I23" s="56"/>
      <c r="J23" s="56"/>
    </row>
    <row r="24" spans="1:10" x14ac:dyDescent="0.25">
      <c r="A24" s="59"/>
      <c r="B24" s="59"/>
      <c r="C24" s="58"/>
      <c r="D24" s="58"/>
      <c r="E24" s="58"/>
      <c r="F24" s="58"/>
      <c r="G24" s="58"/>
      <c r="H24" s="56"/>
      <c r="I24" s="56"/>
      <c r="J24" s="56"/>
    </row>
    <row r="25" spans="1:10" x14ac:dyDescent="0.25">
      <c r="A25" s="59"/>
      <c r="B25" s="59"/>
      <c r="C25" s="58"/>
      <c r="D25" s="58"/>
      <c r="E25" s="58"/>
      <c r="F25" s="58"/>
      <c r="G25" s="58"/>
      <c r="H25" s="56"/>
      <c r="I25" s="56"/>
      <c r="J25" s="56"/>
    </row>
    <row r="26" spans="1:10" x14ac:dyDescent="0.25">
      <c r="A26" s="59"/>
      <c r="B26" s="59"/>
      <c r="C26" s="58"/>
      <c r="D26" s="58"/>
      <c r="E26" s="58"/>
      <c r="F26" s="58"/>
      <c r="G26" s="58"/>
      <c r="H26" s="56"/>
      <c r="I26" s="56"/>
      <c r="J26" s="56"/>
    </row>
    <row r="27" spans="1:10" x14ac:dyDescent="0.25">
      <c r="A27" s="59"/>
      <c r="B27" s="59"/>
      <c r="C27" s="58"/>
      <c r="D27" s="58"/>
      <c r="E27" s="58"/>
      <c r="F27" s="58"/>
      <c r="G27" s="58"/>
      <c r="H27" s="56"/>
      <c r="I27" s="56"/>
      <c r="J27" s="56"/>
    </row>
    <row r="28" spans="1:10" x14ac:dyDescent="0.25">
      <c r="A28" s="59"/>
      <c r="B28" s="59"/>
      <c r="C28" s="58"/>
      <c r="D28" s="58"/>
      <c r="E28" s="58"/>
      <c r="F28" s="58"/>
      <c r="G28" s="58"/>
      <c r="H28" s="56"/>
      <c r="I28" s="56"/>
      <c r="J28" s="56"/>
    </row>
    <row r="29" spans="1:10" x14ac:dyDescent="0.25">
      <c r="A29" s="59"/>
      <c r="B29" s="59"/>
      <c r="C29" s="58"/>
      <c r="D29" s="58"/>
      <c r="E29" s="58"/>
      <c r="F29" s="58"/>
      <c r="G29" s="58"/>
      <c r="H29" s="56"/>
      <c r="I29" s="56"/>
      <c r="J29" s="56"/>
    </row>
    <row r="30" spans="1:10" x14ac:dyDescent="0.25">
      <c r="A30" s="59"/>
      <c r="B30" s="59"/>
      <c r="C30" s="58"/>
      <c r="D30" s="58"/>
      <c r="E30" s="58"/>
      <c r="F30" s="58"/>
      <c r="G30" s="58"/>
      <c r="H30" s="56"/>
      <c r="I30" s="56"/>
      <c r="J30" s="56"/>
    </row>
    <row r="31" spans="1:10" x14ac:dyDescent="0.25">
      <c r="A31" s="59"/>
      <c r="B31" s="59"/>
      <c r="C31" s="58"/>
      <c r="D31" s="58"/>
      <c r="E31" s="58"/>
      <c r="F31" s="58"/>
      <c r="G31" s="58"/>
      <c r="H31" s="56"/>
      <c r="I31" s="56"/>
      <c r="J31" s="56"/>
    </row>
    <row r="32" spans="1:10" x14ac:dyDescent="0.25">
      <c r="A32" s="59"/>
      <c r="B32" s="59"/>
      <c r="C32" s="58"/>
      <c r="D32" s="58"/>
      <c r="E32" s="58"/>
      <c r="F32" s="58"/>
      <c r="G32" s="58"/>
      <c r="H32" s="56"/>
      <c r="I32" s="56"/>
      <c r="J32" s="56"/>
    </row>
    <row r="33" spans="1:10" x14ac:dyDescent="0.25">
      <c r="A33" s="59"/>
      <c r="B33" s="59"/>
      <c r="C33" s="58"/>
      <c r="D33" s="58"/>
      <c r="E33" s="58"/>
      <c r="F33" s="58"/>
      <c r="G33" s="58"/>
      <c r="H33" s="56"/>
      <c r="I33" s="56"/>
      <c r="J33" s="56"/>
    </row>
    <row r="34" spans="1:10" x14ac:dyDescent="0.25">
      <c r="A34" s="59"/>
      <c r="B34" s="59"/>
      <c r="C34" s="58"/>
      <c r="D34" s="58"/>
      <c r="E34" s="58"/>
      <c r="F34" s="58"/>
      <c r="G34" s="58"/>
      <c r="H34" s="56"/>
      <c r="I34" s="56"/>
      <c r="J34" s="56"/>
    </row>
    <row r="35" spans="1:10" x14ac:dyDescent="0.25">
      <c r="A35" s="59"/>
      <c r="B35" s="59"/>
      <c r="C35" s="58"/>
      <c r="D35" s="58"/>
      <c r="E35" s="58"/>
      <c r="F35" s="58"/>
      <c r="G35" s="58"/>
      <c r="H35" s="56"/>
      <c r="I35" s="56"/>
      <c r="J35" s="56"/>
    </row>
    <row r="36" spans="1:10" x14ac:dyDescent="0.25">
      <c r="A36" s="59"/>
      <c r="B36" s="59"/>
      <c r="C36" s="58"/>
      <c r="D36" s="58"/>
      <c r="E36" s="58"/>
      <c r="F36" s="58"/>
      <c r="G36" s="58"/>
      <c r="H36" s="56"/>
      <c r="I36" s="56"/>
      <c r="J36" s="56"/>
    </row>
    <row r="37" spans="1:10" x14ac:dyDescent="0.25">
      <c r="A37" s="59"/>
      <c r="B37" s="59"/>
      <c r="C37" s="58"/>
      <c r="D37" s="58"/>
      <c r="E37" s="58"/>
      <c r="F37" s="58"/>
      <c r="G37" s="58"/>
      <c r="H37" s="56"/>
      <c r="I37" s="56"/>
      <c r="J37" s="56"/>
    </row>
    <row r="38" spans="1:10" x14ac:dyDescent="0.25">
      <c r="A38" s="59"/>
      <c r="B38" s="59"/>
      <c r="C38" s="58"/>
      <c r="D38" s="58"/>
      <c r="E38" s="58"/>
      <c r="F38" s="58"/>
      <c r="G38" s="58"/>
      <c r="H38" s="56"/>
      <c r="I38" s="56"/>
      <c r="J38" s="56"/>
    </row>
    <row r="39" spans="1:10" x14ac:dyDescent="0.25">
      <c r="A39" s="59"/>
      <c r="B39" s="59"/>
      <c r="C39" s="58"/>
      <c r="D39" s="58"/>
      <c r="E39" s="58"/>
      <c r="F39" s="58"/>
      <c r="G39" s="58"/>
      <c r="H39" s="56"/>
      <c r="I39" s="56"/>
      <c r="J39" s="56"/>
    </row>
    <row r="40" spans="1:10" x14ac:dyDescent="0.25">
      <c r="A40" s="59"/>
      <c r="B40" s="59"/>
      <c r="C40" s="58"/>
      <c r="D40" s="58"/>
      <c r="E40" s="58"/>
      <c r="F40" s="58"/>
      <c r="G40" s="58"/>
      <c r="H40" s="56"/>
      <c r="I40" s="56"/>
      <c r="J40" s="56"/>
    </row>
    <row r="41" spans="1:10" x14ac:dyDescent="0.25">
      <c r="A41" s="59"/>
      <c r="B41" s="59"/>
      <c r="C41" s="58"/>
      <c r="D41" s="58"/>
      <c r="E41" s="58"/>
      <c r="F41" s="58"/>
      <c r="G41" s="58"/>
      <c r="H41" s="56"/>
      <c r="I41" s="56"/>
      <c r="J41" s="56"/>
    </row>
    <row r="42" spans="1:10" x14ac:dyDescent="0.25">
      <c r="A42" s="58"/>
      <c r="B42" s="58"/>
      <c r="C42" s="58"/>
      <c r="D42" s="58"/>
      <c r="E42" s="58"/>
      <c r="F42" s="58"/>
      <c r="G42" s="58"/>
      <c r="H42" s="56"/>
      <c r="I42" s="56"/>
      <c r="J42" s="56"/>
    </row>
    <row r="43" spans="1:10" x14ac:dyDescent="0.25">
      <c r="A43" s="58"/>
      <c r="B43" s="58"/>
      <c r="C43" s="58"/>
      <c r="D43" s="58"/>
      <c r="E43" s="58"/>
      <c r="F43" s="58"/>
      <c r="G43" s="58"/>
      <c r="H43" s="56"/>
      <c r="I43" s="56"/>
      <c r="J43" s="56"/>
    </row>
    <row r="44" spans="1:10" x14ac:dyDescent="0.25">
      <c r="A44" s="58"/>
      <c r="B44" s="58"/>
      <c r="C44" s="58"/>
      <c r="D44" s="58"/>
      <c r="E44" s="58"/>
      <c r="F44" s="58"/>
      <c r="G44" s="58"/>
      <c r="H44" s="56"/>
      <c r="I44" s="56"/>
      <c r="J44" s="56"/>
    </row>
    <row r="45" spans="1:10" x14ac:dyDescent="0.25">
      <c r="A45" s="58"/>
      <c r="B45" s="58"/>
      <c r="C45" s="58"/>
      <c r="D45" s="58"/>
      <c r="E45" s="58"/>
      <c r="F45" s="58"/>
      <c r="G45" s="58"/>
      <c r="H45" s="56"/>
      <c r="I45" s="56"/>
      <c r="J45" s="56"/>
    </row>
    <row r="46" spans="1:10" x14ac:dyDescent="0.25">
      <c r="A46" s="58"/>
      <c r="B46" s="58"/>
      <c r="C46" s="58"/>
      <c r="D46" s="58"/>
      <c r="E46" s="58"/>
      <c r="F46" s="58"/>
      <c r="G46" s="58"/>
      <c r="H46" s="56"/>
      <c r="I46" s="56"/>
      <c r="J46" s="56"/>
    </row>
    <row r="47" spans="1:10" x14ac:dyDescent="0.25">
      <c r="A47" s="58"/>
      <c r="B47" s="58"/>
      <c r="C47" s="58"/>
      <c r="D47" s="58"/>
      <c r="E47" s="58"/>
      <c r="F47" s="58"/>
      <c r="G47" s="58"/>
      <c r="H47" s="56"/>
      <c r="I47" s="56"/>
      <c r="J47" s="56"/>
    </row>
    <row r="48" spans="1:10" x14ac:dyDescent="0.25">
      <c r="A48" s="58"/>
      <c r="B48" s="58"/>
      <c r="C48" s="58"/>
      <c r="D48" s="58"/>
      <c r="E48" s="58"/>
      <c r="F48" s="58"/>
      <c r="G48" s="58"/>
      <c r="H48" s="56"/>
      <c r="I48" s="56"/>
      <c r="J48" s="56"/>
    </row>
    <row r="49" spans="1:10" x14ac:dyDescent="0.25">
      <c r="A49" s="58"/>
      <c r="B49" s="58"/>
      <c r="C49" s="58"/>
      <c r="D49" s="58"/>
      <c r="E49" s="58"/>
      <c r="F49" s="58"/>
      <c r="G49" s="58"/>
      <c r="H49" s="56"/>
      <c r="I49" s="56"/>
      <c r="J49" s="56"/>
    </row>
    <row r="50" spans="1:10" x14ac:dyDescent="0.25">
      <c r="A50" s="58"/>
      <c r="B50" s="58"/>
      <c r="C50" s="58"/>
      <c r="D50" s="58"/>
      <c r="E50" s="58"/>
      <c r="F50" s="58"/>
      <c r="G50" s="58"/>
      <c r="H50" s="56"/>
      <c r="I50" s="56"/>
      <c r="J50" s="56"/>
    </row>
    <row r="51" spans="1:10" x14ac:dyDescent="0.25">
      <c r="A51" s="58"/>
      <c r="B51" s="58"/>
      <c r="C51" s="58"/>
      <c r="D51" s="58"/>
      <c r="E51" s="58"/>
      <c r="F51" s="58"/>
      <c r="G51" s="58"/>
      <c r="H51" s="56"/>
      <c r="I51" s="56"/>
      <c r="J51" s="56"/>
    </row>
    <row r="52" spans="1:10" ht="15.75" x14ac:dyDescent="0.25">
      <c r="A52" s="89" t="s">
        <v>67</v>
      </c>
      <c r="B52" s="89"/>
      <c r="C52" s="56"/>
      <c r="D52" s="56"/>
      <c r="E52" s="56"/>
      <c r="F52" s="56"/>
      <c r="G52" s="56"/>
      <c r="H52" s="56"/>
      <c r="I52" s="56"/>
      <c r="J52" s="56"/>
    </row>
    <row r="53" spans="1:10" x14ac:dyDescent="0.25">
      <c r="A53" s="85" t="s">
        <v>99</v>
      </c>
      <c r="B53" s="85"/>
      <c r="C53" s="85"/>
      <c r="D53" s="85"/>
      <c r="E53" s="85"/>
      <c r="F53" s="85"/>
      <c r="G53" s="85"/>
      <c r="H53" s="85"/>
      <c r="I53" s="85"/>
      <c r="J53" s="85"/>
    </row>
    <row r="54" spans="1:10" x14ac:dyDescent="0.25">
      <c r="A54" s="87" t="s">
        <v>68</v>
      </c>
      <c r="B54" s="87"/>
      <c r="C54" s="87"/>
      <c r="D54" s="87"/>
      <c r="E54" s="87"/>
      <c r="F54" s="87"/>
      <c r="G54" s="87"/>
      <c r="H54" s="87"/>
      <c r="I54" s="87"/>
      <c r="J54" s="87"/>
    </row>
    <row r="55" spans="1:10" x14ac:dyDescent="0.25">
      <c r="A55" s="60"/>
      <c r="B55" s="60"/>
      <c r="C55" s="60"/>
      <c r="D55" s="60"/>
      <c r="E55" s="60"/>
      <c r="F55" s="60"/>
      <c r="G55" s="60"/>
      <c r="H55" s="60"/>
      <c r="I55" s="60"/>
      <c r="J55" s="60"/>
    </row>
    <row r="56" spans="1:10" x14ac:dyDescent="0.25">
      <c r="A56" s="56"/>
      <c r="B56" s="56"/>
      <c r="C56" s="56"/>
      <c r="D56" s="56"/>
      <c r="E56" s="56"/>
      <c r="F56" s="56"/>
      <c r="G56" s="56"/>
      <c r="H56" s="56"/>
      <c r="I56" s="56"/>
      <c r="J56" s="56"/>
    </row>
    <row r="57" spans="1:10" x14ac:dyDescent="0.25">
      <c r="A57" s="56"/>
      <c r="B57" s="56"/>
      <c r="C57" s="56"/>
      <c r="D57" s="56"/>
      <c r="E57" s="56"/>
      <c r="F57" s="56"/>
      <c r="G57" s="56"/>
      <c r="H57" s="56"/>
      <c r="I57" s="56"/>
      <c r="J57" s="56"/>
    </row>
    <row r="58" spans="1:10" x14ac:dyDescent="0.25">
      <c r="A58" s="56"/>
      <c r="B58" s="56"/>
      <c r="C58" s="56"/>
      <c r="D58" s="56"/>
      <c r="E58" s="56"/>
      <c r="F58" s="56"/>
      <c r="G58" s="56"/>
      <c r="H58" s="56"/>
      <c r="I58" s="56"/>
      <c r="J58" s="56"/>
    </row>
    <row r="59" spans="1:10" x14ac:dyDescent="0.25">
      <c r="A59" s="56"/>
      <c r="B59" s="56"/>
      <c r="C59" s="56"/>
      <c r="D59" s="56"/>
      <c r="E59" s="56"/>
      <c r="F59" s="56"/>
      <c r="G59" s="56"/>
      <c r="H59" s="56"/>
      <c r="I59" s="56"/>
      <c r="J59" s="56"/>
    </row>
    <row r="60" spans="1:10" x14ac:dyDescent="0.25">
      <c r="A60" s="56"/>
      <c r="B60" s="56"/>
      <c r="C60" s="56"/>
      <c r="D60" s="56"/>
      <c r="E60" s="56"/>
      <c r="F60" s="56"/>
      <c r="G60" s="56"/>
      <c r="H60" s="56"/>
      <c r="I60" s="56"/>
      <c r="J60" s="56"/>
    </row>
    <row r="61" spans="1:10" x14ac:dyDescent="0.25">
      <c r="A61" s="56"/>
      <c r="B61" s="56"/>
      <c r="C61" s="56"/>
      <c r="D61" s="56"/>
      <c r="E61" s="56"/>
      <c r="F61" s="56"/>
      <c r="G61" s="56"/>
      <c r="H61" s="56"/>
      <c r="I61" s="56"/>
      <c r="J61" s="56"/>
    </row>
    <row r="62" spans="1:10" x14ac:dyDescent="0.25">
      <c r="A62" s="56"/>
      <c r="B62" s="56"/>
      <c r="C62" s="56"/>
      <c r="D62" s="56"/>
      <c r="E62" s="56"/>
      <c r="F62" s="56"/>
      <c r="G62" s="56"/>
      <c r="H62" s="56"/>
      <c r="I62" s="56"/>
      <c r="J62" s="56"/>
    </row>
    <row r="63" spans="1:10" x14ac:dyDescent="0.25">
      <c r="A63" s="56"/>
      <c r="B63" s="56"/>
      <c r="C63" s="56"/>
      <c r="D63" s="56"/>
      <c r="E63" s="56"/>
      <c r="F63" s="56"/>
      <c r="G63" s="56"/>
      <c r="H63" s="56"/>
      <c r="I63" s="56"/>
      <c r="J63" s="56"/>
    </row>
    <row r="64" spans="1:10" x14ac:dyDescent="0.25">
      <c r="A64" s="56"/>
      <c r="B64" s="56"/>
      <c r="C64" s="56"/>
      <c r="D64" s="56"/>
      <c r="E64" s="56"/>
      <c r="F64" s="56"/>
      <c r="G64" s="56"/>
      <c r="H64" s="56"/>
      <c r="I64" s="56"/>
      <c r="J64" s="56"/>
    </row>
    <row r="65" spans="1:10" x14ac:dyDescent="0.25">
      <c r="A65" s="56"/>
      <c r="B65" s="56"/>
      <c r="C65" s="56"/>
      <c r="D65" s="56"/>
      <c r="E65" s="56"/>
      <c r="F65" s="56"/>
      <c r="G65" s="56"/>
      <c r="H65" s="56"/>
      <c r="I65" s="56"/>
      <c r="J65" s="56"/>
    </row>
    <row r="66" spans="1:10" x14ac:dyDescent="0.25">
      <c r="A66" s="56"/>
      <c r="B66" s="56"/>
      <c r="C66" s="56"/>
      <c r="D66" s="56"/>
      <c r="E66" s="56"/>
      <c r="F66" s="56"/>
      <c r="G66" s="56"/>
      <c r="H66" s="56"/>
      <c r="I66" s="56"/>
      <c r="J66" s="56"/>
    </row>
    <row r="67" spans="1:10" x14ac:dyDescent="0.25">
      <c r="A67" s="56"/>
      <c r="B67" s="56"/>
      <c r="C67" s="56"/>
      <c r="D67" s="56"/>
      <c r="E67" s="56"/>
      <c r="F67" s="56"/>
      <c r="G67" s="56"/>
      <c r="H67" s="56"/>
      <c r="I67" s="56"/>
      <c r="J67" s="56"/>
    </row>
    <row r="68" spans="1:10" x14ac:dyDescent="0.25">
      <c r="A68" s="56"/>
      <c r="B68" s="56"/>
      <c r="C68" s="56"/>
      <c r="D68" s="56"/>
      <c r="E68" s="56"/>
      <c r="F68" s="56"/>
      <c r="G68" s="56"/>
      <c r="H68" s="56"/>
      <c r="I68" s="56"/>
      <c r="J68" s="56"/>
    </row>
    <row r="69" spans="1:10" x14ac:dyDescent="0.25">
      <c r="A69" s="87" t="s">
        <v>126</v>
      </c>
      <c r="B69" s="87"/>
      <c r="C69" s="87"/>
      <c r="D69" s="87"/>
      <c r="E69" s="87"/>
      <c r="F69" s="87"/>
      <c r="G69" s="87"/>
      <c r="H69" s="87"/>
      <c r="I69" s="87"/>
      <c r="J69" s="87"/>
    </row>
    <row r="70" spans="1:10" x14ac:dyDescent="0.25">
      <c r="A70" s="56"/>
      <c r="B70" s="56"/>
      <c r="C70" s="56"/>
      <c r="D70" s="56"/>
      <c r="E70" s="56"/>
      <c r="F70" s="56"/>
      <c r="G70" s="56"/>
      <c r="H70" s="56"/>
      <c r="I70" s="56"/>
      <c r="J70" s="56"/>
    </row>
    <row r="71" spans="1:10" x14ac:dyDescent="0.25">
      <c r="A71" s="56"/>
      <c r="B71" s="56"/>
      <c r="C71" s="56"/>
      <c r="D71" s="56"/>
      <c r="E71" s="56"/>
      <c r="F71" s="56"/>
      <c r="G71" s="56"/>
      <c r="H71" s="56"/>
      <c r="I71" s="56"/>
      <c r="J71" s="56"/>
    </row>
    <row r="72" spans="1:10" x14ac:dyDescent="0.25">
      <c r="A72" s="56"/>
      <c r="B72" s="56"/>
      <c r="C72" s="56"/>
      <c r="D72" s="56"/>
      <c r="E72" s="56"/>
      <c r="F72" s="56"/>
      <c r="G72" s="56"/>
      <c r="H72" s="56"/>
      <c r="I72" s="56"/>
      <c r="J72" s="56"/>
    </row>
    <row r="73" spans="1:10" x14ac:dyDescent="0.25">
      <c r="A73" s="56"/>
      <c r="B73" s="56"/>
      <c r="C73" s="56"/>
      <c r="D73" s="56"/>
      <c r="E73" s="56"/>
      <c r="F73" s="56"/>
      <c r="G73" s="56"/>
      <c r="H73" s="56"/>
      <c r="I73" s="56"/>
      <c r="J73" s="56"/>
    </row>
    <row r="74" spans="1:10" x14ac:dyDescent="0.25">
      <c r="A74" s="56"/>
      <c r="B74" s="56"/>
      <c r="C74" s="56"/>
      <c r="D74" s="56"/>
      <c r="E74" s="56"/>
      <c r="F74" s="56"/>
      <c r="G74" s="56"/>
      <c r="H74" s="56"/>
      <c r="I74" s="56"/>
      <c r="J74" s="56"/>
    </row>
    <row r="75" spans="1:10" x14ac:dyDescent="0.25">
      <c r="A75" s="56"/>
      <c r="B75" s="56"/>
      <c r="C75" s="56"/>
      <c r="D75" s="56"/>
      <c r="E75" s="56"/>
      <c r="F75" s="56"/>
      <c r="G75" s="56"/>
      <c r="H75" s="56"/>
      <c r="I75" s="56"/>
      <c r="J75" s="56"/>
    </row>
    <row r="76" spans="1:10" x14ac:dyDescent="0.25">
      <c r="A76" s="56"/>
      <c r="B76" s="56"/>
      <c r="C76" s="56"/>
      <c r="D76" s="56"/>
      <c r="E76" s="56"/>
      <c r="F76" s="56"/>
      <c r="G76" s="56"/>
      <c r="H76" s="56"/>
      <c r="I76" s="56"/>
      <c r="J76" s="56"/>
    </row>
    <row r="77" spans="1:10" x14ac:dyDescent="0.25">
      <c r="A77" s="56"/>
      <c r="B77" s="56"/>
      <c r="C77" s="56"/>
      <c r="D77" s="56"/>
      <c r="E77" s="56"/>
      <c r="F77" s="56"/>
      <c r="G77" s="56"/>
      <c r="H77" s="56"/>
      <c r="I77" s="56"/>
      <c r="J77" s="56"/>
    </row>
    <row r="78" spans="1:10" x14ac:dyDescent="0.25">
      <c r="A78" s="56"/>
      <c r="B78" s="56"/>
      <c r="C78" s="56"/>
      <c r="D78" s="56"/>
      <c r="E78" s="56"/>
      <c r="F78" s="56"/>
      <c r="G78" s="56"/>
      <c r="H78" s="56"/>
      <c r="I78" s="56"/>
      <c r="J78" s="56"/>
    </row>
    <row r="79" spans="1:10" x14ac:dyDescent="0.25">
      <c r="A79" s="56"/>
      <c r="B79" s="56"/>
      <c r="C79" s="56"/>
      <c r="D79" s="56"/>
      <c r="E79" s="56"/>
      <c r="F79" s="56"/>
      <c r="G79" s="56"/>
      <c r="H79" s="56"/>
      <c r="I79" s="56"/>
      <c r="J79" s="56"/>
    </row>
    <row r="80" spans="1:10" ht="15" customHeight="1" x14ac:dyDescent="0.25">
      <c r="A80" s="91" t="s">
        <v>69</v>
      </c>
      <c r="B80" s="85"/>
      <c r="C80" s="85"/>
      <c r="D80" s="85"/>
      <c r="E80" s="85"/>
      <c r="F80" s="85"/>
      <c r="G80" s="85"/>
      <c r="H80" s="85"/>
      <c r="I80" s="85"/>
      <c r="J80" s="85"/>
    </row>
    <row r="81" spans="1:10" x14ac:dyDescent="0.25">
      <c r="A81" s="88" t="s">
        <v>70</v>
      </c>
      <c r="B81" s="88"/>
      <c r="C81" s="88"/>
      <c r="D81" s="88"/>
      <c r="E81" s="88"/>
      <c r="F81" s="88"/>
      <c r="G81" s="88"/>
      <c r="H81" s="88"/>
      <c r="I81" s="88"/>
      <c r="J81" s="88"/>
    </row>
    <row r="82" spans="1:10" x14ac:dyDescent="0.25">
      <c r="A82" s="56"/>
      <c r="B82" s="56"/>
      <c r="C82" s="56"/>
      <c r="D82" s="56"/>
      <c r="E82" s="56"/>
      <c r="F82" s="56"/>
      <c r="G82" s="56"/>
      <c r="H82" s="56"/>
      <c r="I82" s="56"/>
      <c r="J82" s="56"/>
    </row>
    <row r="83" spans="1:10" x14ac:dyDescent="0.25">
      <c r="A83" s="56"/>
      <c r="B83" s="56"/>
      <c r="C83" s="56"/>
      <c r="D83" s="56"/>
      <c r="E83" s="56"/>
      <c r="F83" s="56"/>
      <c r="G83" s="56"/>
      <c r="H83" s="56"/>
      <c r="I83" s="56"/>
      <c r="J83" s="56"/>
    </row>
    <row r="84" spans="1:10" x14ac:dyDescent="0.25">
      <c r="A84" s="56"/>
      <c r="B84" s="56"/>
      <c r="C84" s="56"/>
      <c r="D84" s="56"/>
      <c r="E84" s="56"/>
      <c r="F84" s="56"/>
      <c r="G84" s="56"/>
      <c r="H84" s="56"/>
      <c r="I84" s="56"/>
      <c r="J84" s="56"/>
    </row>
    <row r="85" spans="1:10" x14ac:dyDescent="0.25">
      <c r="A85" s="56"/>
      <c r="B85" s="56"/>
      <c r="C85" s="56"/>
      <c r="D85" s="56"/>
      <c r="E85" s="56"/>
      <c r="F85" s="56"/>
      <c r="G85" s="56"/>
      <c r="H85" s="56"/>
      <c r="I85" s="56"/>
      <c r="J85" s="56"/>
    </row>
    <row r="86" spans="1:10" x14ac:dyDescent="0.25">
      <c r="A86" s="56"/>
      <c r="B86" s="56"/>
      <c r="C86" s="56"/>
      <c r="D86" s="56"/>
      <c r="E86" s="56"/>
      <c r="F86" s="56"/>
      <c r="G86" s="56"/>
      <c r="H86" s="56"/>
      <c r="I86" s="56"/>
      <c r="J86" s="56"/>
    </row>
    <row r="87" spans="1:10" x14ac:dyDescent="0.25">
      <c r="A87" s="56"/>
      <c r="B87" s="56"/>
      <c r="C87" s="56"/>
      <c r="D87" s="56"/>
      <c r="E87" s="56"/>
      <c r="F87" s="56"/>
      <c r="G87" s="56"/>
      <c r="H87" s="56"/>
      <c r="I87" s="56"/>
      <c r="J87" s="56"/>
    </row>
    <row r="88" spans="1:10" x14ac:dyDescent="0.25">
      <c r="A88" s="56"/>
      <c r="B88" s="56"/>
      <c r="C88" s="56"/>
      <c r="D88" s="56"/>
      <c r="E88" s="56"/>
      <c r="F88" s="56"/>
      <c r="G88" s="56"/>
      <c r="H88" s="56"/>
      <c r="I88" s="56"/>
      <c r="J88" s="56"/>
    </row>
    <row r="89" spans="1:10" x14ac:dyDescent="0.25">
      <c r="A89" s="56"/>
      <c r="B89" s="56"/>
      <c r="C89" s="56"/>
      <c r="D89" s="56"/>
      <c r="E89" s="56"/>
      <c r="F89" s="56"/>
      <c r="G89" s="56"/>
      <c r="H89" s="56"/>
      <c r="I89" s="56"/>
      <c r="J89" s="56"/>
    </row>
    <row r="90" spans="1:10" x14ac:dyDescent="0.25">
      <c r="A90" s="56"/>
      <c r="B90" s="56"/>
      <c r="C90" s="56"/>
      <c r="D90" s="56"/>
      <c r="E90" s="56"/>
      <c r="F90" s="56"/>
      <c r="G90" s="56"/>
      <c r="H90" s="56"/>
      <c r="I90" s="56"/>
      <c r="J90" s="56"/>
    </row>
    <row r="91" spans="1:10" x14ac:dyDescent="0.25">
      <c r="A91" s="56"/>
      <c r="B91" s="56"/>
      <c r="C91" s="56"/>
      <c r="D91" s="56"/>
      <c r="E91" s="56"/>
      <c r="F91" s="56"/>
      <c r="G91" s="56"/>
      <c r="H91" s="56"/>
      <c r="I91" s="56"/>
      <c r="J91" s="56"/>
    </row>
    <row r="92" spans="1:10" x14ac:dyDescent="0.25">
      <c r="A92" s="56"/>
      <c r="B92" s="56"/>
      <c r="C92" s="56"/>
      <c r="D92" s="56"/>
      <c r="E92" s="56"/>
      <c r="F92" s="56"/>
      <c r="G92" s="56"/>
      <c r="H92" s="56"/>
      <c r="I92" s="56"/>
      <c r="J92" s="56"/>
    </row>
    <row r="93" spans="1:10" x14ac:dyDescent="0.25">
      <c r="A93" s="56"/>
      <c r="B93" s="56"/>
      <c r="C93" s="56"/>
      <c r="D93" s="56"/>
      <c r="E93" s="56"/>
      <c r="F93" s="56"/>
      <c r="G93" s="56"/>
      <c r="H93" s="56"/>
      <c r="I93" s="56"/>
      <c r="J93" s="56"/>
    </row>
    <row r="94" spans="1:10" x14ac:dyDescent="0.25">
      <c r="A94" s="56"/>
      <c r="B94" s="56"/>
      <c r="C94" s="56"/>
      <c r="D94" s="56"/>
      <c r="E94" s="56"/>
      <c r="F94" s="56"/>
      <c r="G94" s="56"/>
      <c r="H94" s="56"/>
      <c r="I94" s="56"/>
      <c r="J94" s="56"/>
    </row>
    <row r="95" spans="1:10" x14ac:dyDescent="0.25">
      <c r="A95" s="56"/>
      <c r="B95" s="56"/>
      <c r="C95" s="56"/>
      <c r="D95" s="56"/>
      <c r="E95" s="56"/>
      <c r="F95" s="56"/>
      <c r="G95" s="56"/>
      <c r="H95" s="56"/>
      <c r="I95" s="56"/>
      <c r="J95" s="56"/>
    </row>
    <row r="96" spans="1:10" x14ac:dyDescent="0.25">
      <c r="A96" s="56"/>
      <c r="B96" s="56"/>
      <c r="C96" s="56"/>
      <c r="D96" s="56"/>
      <c r="E96" s="56"/>
      <c r="F96" s="56"/>
      <c r="G96" s="56"/>
      <c r="H96" s="56"/>
      <c r="I96" s="56"/>
      <c r="J96" s="56"/>
    </row>
    <row r="97" spans="1:10" x14ac:dyDescent="0.25">
      <c r="A97" s="56"/>
      <c r="B97" s="56"/>
      <c r="C97" s="56"/>
      <c r="D97" s="56"/>
      <c r="E97" s="56"/>
      <c r="F97" s="56"/>
      <c r="G97" s="56"/>
      <c r="H97" s="56"/>
      <c r="I97" s="56"/>
      <c r="J97" s="56"/>
    </row>
    <row r="98" spans="1:10" x14ac:dyDescent="0.25">
      <c r="A98" s="56"/>
      <c r="B98" s="56"/>
      <c r="C98" s="56"/>
      <c r="D98" s="56"/>
      <c r="E98" s="56"/>
      <c r="F98" s="56"/>
      <c r="G98" s="56"/>
      <c r="H98" s="56"/>
      <c r="I98" s="56"/>
      <c r="J98" s="56"/>
    </row>
    <row r="99" spans="1:10" x14ac:dyDescent="0.25">
      <c r="A99" s="56"/>
      <c r="B99" s="56"/>
      <c r="C99" s="56"/>
      <c r="D99" s="56"/>
      <c r="E99" s="56"/>
      <c r="F99" s="56"/>
      <c r="G99" s="56"/>
      <c r="H99" s="56"/>
      <c r="I99" s="56"/>
      <c r="J99" s="56"/>
    </row>
    <row r="100" spans="1:10" x14ac:dyDescent="0.25">
      <c r="A100" s="56"/>
      <c r="B100" s="56"/>
      <c r="C100" s="56"/>
      <c r="D100" s="56"/>
      <c r="E100" s="56"/>
      <c r="F100" s="56"/>
      <c r="G100" s="56"/>
      <c r="H100" s="56"/>
      <c r="I100" s="56"/>
      <c r="J100" s="56"/>
    </row>
    <row r="101" spans="1:10" x14ac:dyDescent="0.25">
      <c r="A101" s="56"/>
      <c r="B101" s="56"/>
      <c r="C101" s="56"/>
      <c r="D101" s="56"/>
      <c r="E101" s="56"/>
      <c r="F101" s="56"/>
      <c r="G101" s="56"/>
      <c r="H101" s="56"/>
      <c r="I101" s="56"/>
      <c r="J101" s="56"/>
    </row>
    <row r="102" spans="1:10" x14ac:dyDescent="0.25">
      <c r="A102" s="56"/>
      <c r="B102" s="56"/>
      <c r="C102" s="56"/>
      <c r="D102" s="56"/>
      <c r="E102" s="56"/>
      <c r="F102" s="56"/>
      <c r="G102" s="56"/>
      <c r="H102" s="56"/>
      <c r="I102" s="56"/>
      <c r="J102" s="56"/>
    </row>
    <row r="103" spans="1:10" x14ac:dyDescent="0.25">
      <c r="A103" s="87" t="s">
        <v>79</v>
      </c>
      <c r="B103" s="87"/>
      <c r="C103" s="87"/>
      <c r="D103" s="56"/>
      <c r="E103" s="56"/>
      <c r="F103" s="56"/>
      <c r="G103" s="56"/>
      <c r="H103" s="56"/>
      <c r="I103" s="56"/>
      <c r="J103" s="56"/>
    </row>
    <row r="104" spans="1:10" x14ac:dyDescent="0.25">
      <c r="A104" s="56"/>
      <c r="B104" s="88" t="s">
        <v>90</v>
      </c>
      <c r="C104" s="88"/>
      <c r="D104" s="88"/>
      <c r="E104" s="88"/>
      <c r="F104" s="88"/>
      <c r="G104" s="88"/>
      <c r="H104" s="88"/>
      <c r="I104" s="88"/>
      <c r="J104" s="88"/>
    </row>
    <row r="105" spans="1:10" ht="15" customHeight="1" x14ac:dyDescent="0.25">
      <c r="A105" s="56"/>
      <c r="B105" s="85" t="s">
        <v>104</v>
      </c>
      <c r="C105" s="85"/>
      <c r="D105" s="85"/>
      <c r="E105" s="85"/>
      <c r="F105" s="85"/>
      <c r="G105" s="85"/>
      <c r="H105" s="85"/>
      <c r="I105" s="85"/>
      <c r="J105" s="85"/>
    </row>
    <row r="106" spans="1:10" x14ac:dyDescent="0.25">
      <c r="A106" s="56"/>
      <c r="B106" s="57"/>
      <c r="C106" s="57"/>
      <c r="D106" s="57"/>
      <c r="E106" s="57"/>
      <c r="F106" s="57"/>
      <c r="G106" s="57"/>
      <c r="H106" s="56"/>
      <c r="I106" s="56"/>
      <c r="J106" s="56"/>
    </row>
    <row r="107" spans="1:10" x14ac:dyDescent="0.25">
      <c r="A107" s="56"/>
      <c r="B107" s="60"/>
      <c r="C107" s="60"/>
      <c r="D107" s="60"/>
      <c r="E107" s="60"/>
      <c r="F107" s="60"/>
      <c r="G107" s="60"/>
      <c r="H107" s="56"/>
      <c r="I107" s="56"/>
      <c r="J107" s="56"/>
    </row>
    <row r="108" spans="1:10" x14ac:dyDescent="0.25">
      <c r="A108" s="56"/>
      <c r="B108" s="60"/>
      <c r="C108" s="60"/>
      <c r="D108" s="60"/>
      <c r="E108" s="60"/>
      <c r="F108" s="60"/>
      <c r="G108" s="60"/>
      <c r="H108" s="56"/>
      <c r="I108" s="56"/>
      <c r="J108" s="56"/>
    </row>
    <row r="109" spans="1:10" x14ac:dyDescent="0.25">
      <c r="A109" s="56"/>
      <c r="B109" s="60"/>
      <c r="C109" s="60"/>
      <c r="D109" s="60"/>
      <c r="E109" s="60"/>
      <c r="F109" s="60"/>
      <c r="G109" s="60"/>
      <c r="H109" s="56"/>
      <c r="I109" s="56"/>
      <c r="J109" s="56"/>
    </row>
    <row r="110" spans="1:10" x14ac:dyDescent="0.25">
      <c r="A110" s="56"/>
      <c r="B110" s="60"/>
      <c r="C110" s="60"/>
      <c r="D110" s="60"/>
      <c r="E110" s="60"/>
      <c r="F110" s="60"/>
      <c r="G110" s="60"/>
      <c r="H110" s="56"/>
      <c r="I110" s="56"/>
      <c r="J110" s="56"/>
    </row>
    <row r="111" spans="1:10" x14ac:dyDescent="0.25">
      <c r="A111" s="56"/>
      <c r="B111" s="60"/>
      <c r="C111" s="60"/>
      <c r="D111" s="60"/>
      <c r="E111" s="60"/>
      <c r="F111" s="60"/>
      <c r="G111" s="60"/>
      <c r="H111" s="56"/>
      <c r="I111" s="56"/>
      <c r="J111" s="56"/>
    </row>
    <row r="112" spans="1:10" x14ac:dyDescent="0.25">
      <c r="A112" s="56"/>
      <c r="B112" s="60"/>
      <c r="C112" s="60"/>
      <c r="D112" s="60"/>
      <c r="E112" s="60"/>
      <c r="F112" s="60"/>
      <c r="G112" s="60"/>
      <c r="H112" s="56"/>
      <c r="I112" s="56"/>
      <c r="J112" s="56"/>
    </row>
    <row r="113" spans="1:10" x14ac:dyDescent="0.25">
      <c r="A113" s="56"/>
      <c r="B113" s="60"/>
      <c r="C113" s="60"/>
      <c r="D113" s="60"/>
      <c r="E113" s="60"/>
      <c r="F113" s="60"/>
      <c r="G113" s="60"/>
      <c r="H113" s="56"/>
      <c r="I113" s="56"/>
      <c r="J113" s="56"/>
    </row>
    <row r="114" spans="1:10" x14ac:dyDescent="0.25">
      <c r="A114" s="56"/>
      <c r="B114" s="56"/>
      <c r="C114" s="56"/>
      <c r="D114" s="56"/>
      <c r="E114" s="56"/>
      <c r="F114" s="56"/>
      <c r="G114" s="56"/>
      <c r="H114" s="56"/>
      <c r="I114" s="56"/>
      <c r="J114" s="56"/>
    </row>
    <row r="115" spans="1:10" x14ac:dyDescent="0.25">
      <c r="A115" s="87" t="s">
        <v>78</v>
      </c>
      <c r="B115" s="87"/>
      <c r="C115" s="87"/>
      <c r="D115" s="56"/>
      <c r="E115" s="56"/>
      <c r="F115" s="56"/>
      <c r="G115" s="56"/>
      <c r="H115" s="56"/>
      <c r="I115" s="56"/>
      <c r="J115" s="56"/>
    </row>
    <row r="116" spans="1:10" x14ac:dyDescent="0.25">
      <c r="A116" s="56"/>
      <c r="B116" s="88" t="s">
        <v>84</v>
      </c>
      <c r="C116" s="88"/>
      <c r="D116" s="88"/>
      <c r="E116" s="88"/>
      <c r="F116" s="88"/>
      <c r="G116" s="56"/>
      <c r="H116" s="56"/>
      <c r="I116" s="56"/>
      <c r="J116" s="56"/>
    </row>
    <row r="117" spans="1:10" x14ac:dyDescent="0.25">
      <c r="A117" s="56"/>
      <c r="B117" s="88" t="s">
        <v>39</v>
      </c>
      <c r="C117" s="88"/>
      <c r="D117" s="88"/>
      <c r="E117" s="88"/>
      <c r="F117" s="88"/>
      <c r="G117" s="56"/>
      <c r="H117" s="56"/>
      <c r="I117" s="56"/>
      <c r="J117" s="56"/>
    </row>
    <row r="118" spans="1:10" x14ac:dyDescent="0.25">
      <c r="A118" s="56"/>
      <c r="B118" s="88" t="s">
        <v>40</v>
      </c>
      <c r="C118" s="88"/>
      <c r="D118" s="88"/>
      <c r="E118" s="88"/>
      <c r="F118" s="88"/>
      <c r="G118" s="56"/>
      <c r="H118" s="56"/>
      <c r="I118" s="56"/>
      <c r="J118" s="56"/>
    </row>
    <row r="119" spans="1:10" x14ac:dyDescent="0.25">
      <c r="A119" s="56"/>
      <c r="B119" s="88" t="s">
        <v>41</v>
      </c>
      <c r="C119" s="88"/>
      <c r="D119" s="88"/>
      <c r="E119" s="88"/>
      <c r="F119" s="88"/>
      <c r="G119" s="56"/>
      <c r="H119" s="56"/>
      <c r="I119" s="56"/>
      <c r="J119" s="56"/>
    </row>
    <row r="120" spans="1:10" x14ac:dyDescent="0.25">
      <c r="A120" s="56"/>
      <c r="B120" s="88" t="s">
        <v>42</v>
      </c>
      <c r="C120" s="88"/>
      <c r="D120" s="88"/>
      <c r="E120" s="88"/>
      <c r="F120" s="88"/>
      <c r="G120" s="56"/>
      <c r="H120" s="56"/>
      <c r="I120" s="56"/>
      <c r="J120" s="56"/>
    </row>
    <row r="121" spans="1:10" x14ac:dyDescent="0.25">
      <c r="A121" s="56"/>
      <c r="B121" s="88" t="s">
        <v>43</v>
      </c>
      <c r="C121" s="88"/>
      <c r="D121" s="88"/>
      <c r="E121" s="88"/>
      <c r="F121" s="88"/>
      <c r="G121" s="56"/>
      <c r="H121" s="56"/>
      <c r="I121" s="56"/>
      <c r="J121" s="56"/>
    </row>
    <row r="122" spans="1:10" x14ac:dyDescent="0.25">
      <c r="A122" s="56"/>
      <c r="B122" s="88" t="s">
        <v>44</v>
      </c>
      <c r="C122" s="88"/>
      <c r="D122" s="88"/>
      <c r="E122" s="88"/>
      <c r="F122" s="88"/>
      <c r="G122" s="56"/>
      <c r="H122" s="56"/>
      <c r="I122" s="56"/>
      <c r="J122" s="56"/>
    </row>
    <row r="123" spans="1:10" x14ac:dyDescent="0.25">
      <c r="A123" s="56"/>
      <c r="B123" s="88" t="s">
        <v>45</v>
      </c>
      <c r="C123" s="88"/>
      <c r="D123" s="88"/>
      <c r="E123" s="88"/>
      <c r="F123" s="88"/>
      <c r="G123" s="56"/>
      <c r="H123" s="56"/>
      <c r="I123" s="56"/>
      <c r="J123" s="56"/>
    </row>
    <row r="124" spans="1:10" x14ac:dyDescent="0.25">
      <c r="A124" s="56"/>
      <c r="B124" s="88" t="s">
        <v>1</v>
      </c>
      <c r="C124" s="88"/>
      <c r="D124" s="88"/>
      <c r="E124" s="88"/>
      <c r="F124" s="88"/>
      <c r="G124" s="56"/>
      <c r="H124" s="56"/>
      <c r="I124" s="56"/>
      <c r="J124" s="56"/>
    </row>
    <row r="125" spans="1:10" x14ac:dyDescent="0.25">
      <c r="A125" s="56"/>
      <c r="B125" s="88" t="s">
        <v>71</v>
      </c>
      <c r="C125" s="88"/>
      <c r="D125" s="88"/>
      <c r="E125" s="88"/>
      <c r="F125" s="88"/>
      <c r="G125" s="56"/>
      <c r="H125" s="56"/>
      <c r="I125" s="56"/>
      <c r="J125" s="56"/>
    </row>
    <row r="126" spans="1:10" x14ac:dyDescent="0.25">
      <c r="A126" s="56"/>
      <c r="B126" s="88" t="s">
        <v>47</v>
      </c>
      <c r="C126" s="88"/>
      <c r="D126" s="88"/>
      <c r="E126" s="88"/>
      <c r="F126" s="88"/>
      <c r="G126" s="56"/>
      <c r="H126" s="56"/>
      <c r="I126" s="56"/>
      <c r="J126" s="56"/>
    </row>
    <row r="127" spans="1:10" x14ac:dyDescent="0.25">
      <c r="A127" s="56"/>
      <c r="B127" s="88" t="s">
        <v>48</v>
      </c>
      <c r="C127" s="88"/>
      <c r="D127" s="88"/>
      <c r="E127" s="88"/>
      <c r="F127" s="88"/>
      <c r="G127" s="56"/>
      <c r="H127" s="56"/>
      <c r="I127" s="56"/>
      <c r="J127" s="56"/>
    </row>
    <row r="128" spans="1:10" x14ac:dyDescent="0.25">
      <c r="A128" s="56"/>
      <c r="B128" s="88" t="s">
        <v>49</v>
      </c>
      <c r="C128" s="88"/>
      <c r="D128" s="88"/>
      <c r="E128" s="88"/>
      <c r="F128" s="88"/>
      <c r="G128" s="56"/>
      <c r="H128" s="56"/>
      <c r="I128" s="56"/>
      <c r="J128" s="56"/>
    </row>
    <row r="129" spans="1:10" x14ac:dyDescent="0.25">
      <c r="A129" s="56"/>
      <c r="B129" s="88" t="s">
        <v>50</v>
      </c>
      <c r="C129" s="88"/>
      <c r="D129" s="88"/>
      <c r="E129" s="88"/>
      <c r="F129" s="88"/>
      <c r="G129" s="56"/>
      <c r="H129" s="56"/>
      <c r="I129" s="56"/>
      <c r="J129" s="56"/>
    </row>
    <row r="130" spans="1:10" x14ac:dyDescent="0.25">
      <c r="A130" s="56"/>
      <c r="B130" s="88" t="s">
        <v>51</v>
      </c>
      <c r="C130" s="88"/>
      <c r="D130" s="88"/>
      <c r="E130" s="88"/>
      <c r="F130" s="88"/>
      <c r="G130" s="56"/>
      <c r="H130" s="56"/>
      <c r="I130" s="56"/>
      <c r="J130" s="56"/>
    </row>
    <row r="131" spans="1:10" ht="15.75" x14ac:dyDescent="0.25">
      <c r="A131" s="84" t="s">
        <v>77</v>
      </c>
      <c r="B131" s="84"/>
      <c r="C131" s="84"/>
      <c r="D131" s="84"/>
      <c r="E131" s="84"/>
      <c r="F131" s="84"/>
      <c r="G131" s="56"/>
      <c r="H131" s="56"/>
      <c r="I131" s="56"/>
      <c r="J131" s="56"/>
    </row>
    <row r="132" spans="1:10" x14ac:dyDescent="0.25">
      <c r="A132" s="56"/>
      <c r="B132" s="56"/>
      <c r="C132" s="56"/>
      <c r="D132" s="56"/>
      <c r="E132" s="56"/>
      <c r="F132" s="56"/>
      <c r="G132" s="56"/>
      <c r="H132" s="56"/>
      <c r="I132" s="56"/>
      <c r="J132" s="56"/>
    </row>
    <row r="133" spans="1:10" x14ac:dyDescent="0.25">
      <c r="A133" s="87" t="s">
        <v>80</v>
      </c>
      <c r="B133" s="87"/>
      <c r="C133" s="56"/>
      <c r="D133" s="56"/>
      <c r="E133" s="56"/>
      <c r="F133" s="56"/>
      <c r="G133" s="56"/>
      <c r="H133" s="56"/>
      <c r="I133" s="56"/>
      <c r="J133" s="56"/>
    </row>
    <row r="134" spans="1:10" x14ac:dyDescent="0.25">
      <c r="A134" s="56"/>
      <c r="B134" s="88" t="s">
        <v>89</v>
      </c>
      <c r="C134" s="88"/>
      <c r="D134" s="88"/>
      <c r="E134" s="88"/>
      <c r="F134" s="56"/>
      <c r="G134" s="56"/>
      <c r="H134" s="56"/>
      <c r="I134" s="56"/>
      <c r="J134" s="56"/>
    </row>
    <row r="135" spans="1:10" x14ac:dyDescent="0.25">
      <c r="A135" s="56"/>
      <c r="B135" s="88" t="s">
        <v>85</v>
      </c>
      <c r="C135" s="88"/>
      <c r="D135" s="88"/>
      <c r="E135" s="88"/>
      <c r="F135" s="56"/>
      <c r="G135" s="56"/>
      <c r="H135" s="56"/>
      <c r="I135" s="56"/>
      <c r="J135" s="56"/>
    </row>
    <row r="136" spans="1:10" x14ac:dyDescent="0.25">
      <c r="A136" s="56"/>
      <c r="B136" s="56"/>
      <c r="C136" s="56"/>
      <c r="D136" s="56"/>
      <c r="E136" s="56"/>
      <c r="F136" s="56"/>
      <c r="G136" s="56"/>
      <c r="H136" s="56"/>
      <c r="I136" s="56"/>
      <c r="J136" s="56"/>
    </row>
    <row r="137" spans="1:10" x14ac:dyDescent="0.25">
      <c r="A137" s="87" t="s">
        <v>81</v>
      </c>
      <c r="B137" s="87"/>
      <c r="C137" s="87"/>
      <c r="D137" s="87"/>
      <c r="E137" s="56"/>
      <c r="F137" s="56"/>
      <c r="G137" s="56"/>
      <c r="H137" s="56"/>
      <c r="I137" s="56"/>
      <c r="J137" s="56"/>
    </row>
    <row r="138" spans="1:10" ht="15" customHeight="1" x14ac:dyDescent="0.25">
      <c r="A138" s="56"/>
      <c r="B138" s="85" t="s">
        <v>130</v>
      </c>
      <c r="C138" s="85"/>
      <c r="D138" s="85"/>
      <c r="E138" s="85"/>
      <c r="F138" s="85"/>
      <c r="G138" s="85"/>
      <c r="H138" s="85"/>
      <c r="I138" s="85"/>
      <c r="J138" s="85"/>
    </row>
    <row r="139" spans="1:10" x14ac:dyDescent="0.25">
      <c r="A139" s="56"/>
      <c r="B139" s="85"/>
      <c r="C139" s="85"/>
      <c r="D139" s="85"/>
      <c r="E139" s="85"/>
      <c r="F139" s="85"/>
      <c r="G139" s="85"/>
      <c r="H139" s="85"/>
      <c r="I139" s="85"/>
      <c r="J139" s="85"/>
    </row>
    <row r="140" spans="1:10" x14ac:dyDescent="0.25">
      <c r="A140" s="56"/>
      <c r="B140" s="85"/>
      <c r="C140" s="85"/>
      <c r="D140" s="85"/>
      <c r="E140" s="85"/>
      <c r="F140" s="85"/>
      <c r="G140" s="85"/>
      <c r="H140" s="85"/>
      <c r="I140" s="85"/>
      <c r="J140" s="85"/>
    </row>
    <row r="141" spans="1:10" x14ac:dyDescent="0.25">
      <c r="A141" s="56"/>
      <c r="B141" s="85"/>
      <c r="C141" s="85"/>
      <c r="D141" s="85"/>
      <c r="E141" s="85"/>
      <c r="F141" s="85"/>
      <c r="G141" s="85"/>
      <c r="H141" s="85"/>
      <c r="I141" s="85"/>
      <c r="J141" s="85"/>
    </row>
    <row r="142" spans="1:10" x14ac:dyDescent="0.25">
      <c r="A142" s="56"/>
      <c r="B142" s="56"/>
      <c r="C142" s="56"/>
      <c r="D142" s="56"/>
      <c r="E142" s="56"/>
      <c r="F142" s="56"/>
      <c r="G142" s="56"/>
      <c r="H142" s="56"/>
      <c r="I142" s="56"/>
      <c r="J142" s="56"/>
    </row>
    <row r="143" spans="1:10" x14ac:dyDescent="0.25">
      <c r="A143" s="87" t="s">
        <v>82</v>
      </c>
      <c r="B143" s="87"/>
      <c r="C143" s="56"/>
      <c r="D143" s="56"/>
      <c r="E143" s="56"/>
      <c r="F143" s="56"/>
      <c r="G143" s="56"/>
      <c r="H143" s="56"/>
      <c r="I143" s="56"/>
      <c r="J143" s="56"/>
    </row>
    <row r="144" spans="1:10" ht="15" customHeight="1" x14ac:dyDescent="0.25">
      <c r="A144" s="61"/>
      <c r="B144" s="86" t="s">
        <v>86</v>
      </c>
      <c r="C144" s="86"/>
      <c r="D144" s="86"/>
      <c r="E144" s="86"/>
      <c r="F144" s="86"/>
      <c r="G144" s="86"/>
      <c r="H144" s="86"/>
      <c r="I144" s="86"/>
      <c r="J144" s="86"/>
    </row>
    <row r="145" spans="1:10" x14ac:dyDescent="0.25">
      <c r="A145" s="61"/>
      <c r="B145" s="62"/>
      <c r="C145" s="62"/>
      <c r="D145" s="62"/>
      <c r="E145" s="62"/>
      <c r="F145" s="62"/>
      <c r="G145" s="62"/>
      <c r="H145" s="56"/>
      <c r="I145" s="56"/>
      <c r="J145" s="56"/>
    </row>
    <row r="146" spans="1:10" x14ac:dyDescent="0.25">
      <c r="A146" s="87" t="s">
        <v>83</v>
      </c>
      <c r="B146" s="87"/>
      <c r="C146" s="87"/>
      <c r="D146" s="56"/>
      <c r="E146" s="56"/>
      <c r="F146" s="56"/>
      <c r="G146" s="56"/>
      <c r="H146" s="56"/>
      <c r="I146" s="56"/>
      <c r="J146" s="56"/>
    </row>
    <row r="147" spans="1:10" ht="15" customHeight="1" x14ac:dyDescent="0.25">
      <c r="A147" s="56"/>
      <c r="B147" s="85" t="s">
        <v>131</v>
      </c>
      <c r="C147" s="85"/>
      <c r="D147" s="85"/>
      <c r="E147" s="85"/>
      <c r="F147" s="85"/>
      <c r="G147" s="85"/>
      <c r="H147" s="85"/>
      <c r="I147" s="85"/>
      <c r="J147" s="85"/>
    </row>
    <row r="148" spans="1:10" x14ac:dyDescent="0.25">
      <c r="A148" s="56"/>
      <c r="B148" s="85"/>
      <c r="C148" s="85"/>
      <c r="D148" s="85"/>
      <c r="E148" s="85"/>
      <c r="F148" s="85"/>
      <c r="G148" s="85"/>
      <c r="H148" s="85"/>
      <c r="I148" s="85"/>
      <c r="J148" s="85"/>
    </row>
    <row r="149" spans="1:10" x14ac:dyDescent="0.25">
      <c r="A149" s="56"/>
      <c r="B149" s="57"/>
      <c r="C149" s="57"/>
      <c r="D149" s="57"/>
      <c r="E149" s="57"/>
      <c r="F149" s="57"/>
      <c r="G149" s="57"/>
      <c r="H149" s="57"/>
      <c r="I149" s="57"/>
      <c r="J149" s="57"/>
    </row>
    <row r="150" spans="1:10" ht="15" customHeight="1" x14ac:dyDescent="0.25">
      <c r="A150" s="56"/>
      <c r="B150" s="85" t="s">
        <v>87</v>
      </c>
      <c r="C150" s="85"/>
      <c r="D150" s="85"/>
      <c r="E150" s="85"/>
      <c r="F150" s="85"/>
      <c r="G150" s="85"/>
      <c r="H150" s="85"/>
      <c r="I150" s="85"/>
      <c r="J150" s="85"/>
    </row>
    <row r="151" spans="1:10" x14ac:dyDescent="0.25">
      <c r="A151" s="56"/>
      <c r="B151" s="85"/>
      <c r="C151" s="85"/>
      <c r="D151" s="85"/>
      <c r="E151" s="85"/>
      <c r="F151" s="85"/>
      <c r="G151" s="85"/>
      <c r="H151" s="85"/>
      <c r="I151" s="85"/>
      <c r="J151" s="85"/>
    </row>
    <row r="152" spans="1:10" x14ac:dyDescent="0.25">
      <c r="A152" s="56"/>
      <c r="B152" s="88" t="s">
        <v>88</v>
      </c>
      <c r="C152" s="88"/>
      <c r="D152" s="88"/>
      <c r="E152" s="88"/>
      <c r="F152" s="88"/>
      <c r="G152" s="88"/>
      <c r="H152" s="88"/>
      <c r="I152" s="88"/>
      <c r="J152" s="88"/>
    </row>
    <row r="153" spans="1:10" x14ac:dyDescent="0.25">
      <c r="A153" s="56"/>
      <c r="B153" s="56"/>
      <c r="C153" s="56"/>
      <c r="D153" s="56"/>
      <c r="E153" s="56"/>
      <c r="F153" s="56"/>
      <c r="G153" s="56"/>
      <c r="H153" s="56"/>
      <c r="I153" s="56"/>
      <c r="J153" s="56"/>
    </row>
    <row r="154" spans="1:10" x14ac:dyDescent="0.25">
      <c r="A154" s="56"/>
      <c r="B154" s="56"/>
      <c r="C154" s="56"/>
      <c r="D154" s="56"/>
      <c r="E154" s="56"/>
      <c r="F154" s="56"/>
      <c r="G154" s="56"/>
      <c r="H154" s="56"/>
      <c r="I154" s="56"/>
      <c r="J154" s="56"/>
    </row>
    <row r="155" spans="1:10" x14ac:dyDescent="0.25">
      <c r="A155" s="56"/>
      <c r="B155" s="56"/>
      <c r="C155" s="56"/>
      <c r="D155" s="56"/>
      <c r="E155" s="56"/>
      <c r="F155" s="56"/>
      <c r="G155" s="56"/>
      <c r="H155" s="56"/>
      <c r="I155" s="56"/>
      <c r="J155" s="56"/>
    </row>
    <row r="156" spans="1:10" x14ac:dyDescent="0.25">
      <c r="A156" s="56"/>
      <c r="B156" s="56"/>
      <c r="C156" s="56"/>
      <c r="D156" s="56"/>
      <c r="E156" s="56"/>
      <c r="F156" s="56"/>
      <c r="G156" s="56"/>
      <c r="H156" s="56"/>
      <c r="I156" s="56"/>
      <c r="J156" s="56"/>
    </row>
    <row r="157" spans="1:10" x14ac:dyDescent="0.25">
      <c r="A157" s="56"/>
      <c r="B157" s="56"/>
      <c r="C157" s="56"/>
      <c r="D157" s="56"/>
      <c r="E157" s="56"/>
      <c r="F157" s="56"/>
      <c r="G157" s="56"/>
      <c r="H157" s="56"/>
      <c r="I157" s="56"/>
      <c r="J157" s="56"/>
    </row>
    <row r="158" spans="1:10" x14ac:dyDescent="0.25">
      <c r="A158" s="56"/>
      <c r="B158" s="56"/>
      <c r="C158" s="56"/>
      <c r="D158" s="56"/>
      <c r="E158" s="56"/>
      <c r="F158" s="56"/>
      <c r="G158" s="56"/>
      <c r="H158" s="56"/>
      <c r="I158" s="56"/>
      <c r="J158" s="56"/>
    </row>
    <row r="159" spans="1:10" x14ac:dyDescent="0.25">
      <c r="A159" s="56"/>
      <c r="B159" s="56"/>
      <c r="C159" s="56"/>
      <c r="D159" s="56"/>
      <c r="E159" s="56"/>
      <c r="F159" s="56"/>
      <c r="G159" s="56"/>
      <c r="H159" s="56"/>
      <c r="I159" s="56"/>
      <c r="J159" s="56"/>
    </row>
    <row r="160" spans="1:10" x14ac:dyDescent="0.25">
      <c r="A160" s="56"/>
      <c r="B160" s="56"/>
      <c r="C160" s="56"/>
      <c r="D160" s="56"/>
      <c r="E160" s="56"/>
      <c r="F160" s="56"/>
      <c r="G160" s="56"/>
      <c r="H160" s="56"/>
      <c r="I160" s="56"/>
      <c r="J160" s="56"/>
    </row>
    <row r="161" spans="1:10" x14ac:dyDescent="0.25">
      <c r="A161" s="56"/>
      <c r="B161" s="56"/>
      <c r="C161" s="56"/>
      <c r="D161" s="56"/>
      <c r="E161" s="56"/>
      <c r="F161" s="56"/>
      <c r="G161" s="56"/>
      <c r="H161" s="56"/>
      <c r="I161" s="56"/>
      <c r="J161" s="56"/>
    </row>
    <row r="162" spans="1:10" x14ac:dyDescent="0.25">
      <c r="A162" s="56"/>
      <c r="B162" s="56"/>
      <c r="C162" s="56"/>
      <c r="D162" s="56"/>
      <c r="E162" s="56"/>
      <c r="F162" s="56"/>
      <c r="G162" s="56"/>
      <c r="H162" s="56"/>
      <c r="I162" s="56"/>
      <c r="J162" s="56"/>
    </row>
    <row r="163" spans="1:10" x14ac:dyDescent="0.25">
      <c r="A163" s="56"/>
      <c r="B163" s="56"/>
      <c r="C163" s="56"/>
      <c r="D163" s="56"/>
      <c r="E163" s="56"/>
      <c r="F163" s="56"/>
      <c r="G163" s="56"/>
      <c r="H163" s="56"/>
      <c r="I163" s="56"/>
      <c r="J163" s="56"/>
    </row>
    <row r="164" spans="1:10" x14ac:dyDescent="0.25">
      <c r="A164" s="56"/>
      <c r="B164" s="56"/>
      <c r="C164" s="56"/>
      <c r="D164" s="56"/>
      <c r="E164" s="56"/>
      <c r="F164" s="56"/>
      <c r="G164" s="56"/>
      <c r="H164" s="56"/>
      <c r="I164" s="56"/>
      <c r="J164" s="56"/>
    </row>
    <row r="165" spans="1:10" x14ac:dyDescent="0.25">
      <c r="A165" s="56"/>
      <c r="B165" s="56"/>
      <c r="C165" s="56"/>
      <c r="D165" s="56"/>
      <c r="E165" s="56"/>
      <c r="F165" s="56"/>
      <c r="G165" s="56"/>
      <c r="H165" s="56"/>
      <c r="I165" s="56"/>
      <c r="J165" s="56"/>
    </row>
    <row r="166" spans="1:10" x14ac:dyDescent="0.25">
      <c r="A166" s="56"/>
      <c r="B166" s="56"/>
      <c r="C166" s="56"/>
      <c r="D166" s="56"/>
      <c r="E166" s="56"/>
      <c r="F166" s="56"/>
      <c r="G166" s="56"/>
      <c r="H166" s="56"/>
      <c r="I166" s="56"/>
      <c r="J166" s="56"/>
    </row>
    <row r="167" spans="1:10" x14ac:dyDescent="0.25">
      <c r="A167" s="56"/>
      <c r="B167" s="56"/>
      <c r="C167" s="56"/>
      <c r="D167" s="56"/>
      <c r="E167" s="56"/>
      <c r="F167" s="56"/>
      <c r="G167" s="56"/>
      <c r="H167" s="56"/>
      <c r="I167" s="56"/>
      <c r="J167" s="56"/>
    </row>
  </sheetData>
  <sheetProtection sheet="1" objects="1" scenarios="1" selectLockedCells="1" selectUnlockedCells="1"/>
  <mergeCells count="47">
    <mergeCell ref="A5:B5"/>
    <mergeCell ref="A1:J1"/>
    <mergeCell ref="A10:J10"/>
    <mergeCell ref="B116:F116"/>
    <mergeCell ref="B134:E134"/>
    <mergeCell ref="B123:F123"/>
    <mergeCell ref="B124:F124"/>
    <mergeCell ref="B125:F125"/>
    <mergeCell ref="B126:F126"/>
    <mergeCell ref="B127:F127"/>
    <mergeCell ref="A3:J3"/>
    <mergeCell ref="A6:J6"/>
    <mergeCell ref="A7:J9"/>
    <mergeCell ref="A13:J13"/>
    <mergeCell ref="A14:J15"/>
    <mergeCell ref="A53:J53"/>
    <mergeCell ref="A12:B12"/>
    <mergeCell ref="A52:B52"/>
    <mergeCell ref="B117:F117"/>
    <mergeCell ref="B118:F118"/>
    <mergeCell ref="B119:F119"/>
    <mergeCell ref="A103:C103"/>
    <mergeCell ref="B105:J105"/>
    <mergeCell ref="B104:J104"/>
    <mergeCell ref="A115:C115"/>
    <mergeCell ref="A17:J17"/>
    <mergeCell ref="A80:J80"/>
    <mergeCell ref="A81:J81"/>
    <mergeCell ref="B152:J152"/>
    <mergeCell ref="A133:B133"/>
    <mergeCell ref="A137:D137"/>
    <mergeCell ref="A146:C146"/>
    <mergeCell ref="A143:B143"/>
    <mergeCell ref="B135:E135"/>
    <mergeCell ref="B147:J148"/>
    <mergeCell ref="B150:J151"/>
    <mergeCell ref="A131:F131"/>
    <mergeCell ref="B138:J141"/>
    <mergeCell ref="B144:J144"/>
    <mergeCell ref="A54:J54"/>
    <mergeCell ref="A69:J69"/>
    <mergeCell ref="B121:F121"/>
    <mergeCell ref="B120:F120"/>
    <mergeCell ref="B128:F128"/>
    <mergeCell ref="B129:F129"/>
    <mergeCell ref="B130:F130"/>
    <mergeCell ref="B122:F122"/>
  </mergeCells>
  <pageMargins left="0.7" right="0.7" top="0.75" bottom="0.75" header="0.3" footer="0.3"/>
  <pageSetup orientation="landscape" r:id="rId1"/>
  <headerFooter>
    <oddHeader>&amp;CInstructions</oddHeader>
    <oddFooter>&amp;LSeptembre 2018&amp;R&amp;P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61"/>
  <sheetViews>
    <sheetView zoomScale="115" zoomScaleNormal="115" workbookViewId="0">
      <selection activeCell="B4" sqref="B4:C4"/>
    </sheetView>
  </sheetViews>
  <sheetFormatPr baseColWidth="10" defaultColWidth="11.42578125" defaultRowHeight="11.25" x14ac:dyDescent="0.2"/>
  <cols>
    <col min="1" max="1" width="12.42578125" style="1" customWidth="1"/>
    <col min="2" max="2" width="12.140625" style="1" customWidth="1"/>
    <col min="3" max="3" width="12.85546875" style="1" bestFit="1" customWidth="1"/>
    <col min="4" max="4" width="39.85546875" style="1" customWidth="1"/>
    <col min="5" max="5" width="14.42578125" style="1" customWidth="1"/>
    <col min="6" max="6" width="9.28515625" style="1" customWidth="1"/>
    <col min="7" max="7" width="11.140625" style="1" customWidth="1"/>
    <col min="8" max="8" width="9.85546875" style="1" customWidth="1"/>
    <col min="9" max="9" width="11.42578125" style="1"/>
    <col min="10" max="10" width="38.7109375" style="1" customWidth="1"/>
    <col min="11" max="11" width="12.7109375" style="1" customWidth="1"/>
    <col min="12" max="13" width="11.42578125" style="1"/>
    <col min="14" max="14" width="9.7109375" style="1" bestFit="1" customWidth="1"/>
    <col min="15" max="16384" width="11.42578125" style="1"/>
  </cols>
  <sheetData>
    <row r="1" spans="1:15" ht="24" customHeight="1" x14ac:dyDescent="0.2">
      <c r="A1" s="147" t="s">
        <v>59</v>
      </c>
      <c r="B1" s="147"/>
      <c r="C1" s="147"/>
      <c r="D1" s="147"/>
      <c r="E1" s="147"/>
      <c r="F1" s="147"/>
      <c r="G1" s="147"/>
      <c r="H1" s="147"/>
    </row>
    <row r="2" spans="1:15" ht="15" x14ac:dyDescent="0.25">
      <c r="A2" s="3"/>
      <c r="B2" s="3"/>
      <c r="C2" s="148" t="s">
        <v>60</v>
      </c>
      <c r="D2" s="148"/>
      <c r="E2" s="148"/>
    </row>
    <row r="3" spans="1:15" ht="15" x14ac:dyDescent="0.25">
      <c r="D3" s="54"/>
      <c r="E3" s="54"/>
    </row>
    <row r="4" spans="1:15" ht="12.75" customHeight="1" x14ac:dyDescent="0.25">
      <c r="A4" s="29" t="s">
        <v>29</v>
      </c>
      <c r="B4" s="149">
        <f>'Sommaire - Summary'!B3</f>
        <v>0</v>
      </c>
      <c r="C4" s="150"/>
      <c r="D4" s="54"/>
      <c r="E4" s="63"/>
      <c r="F4" s="151"/>
      <c r="G4" s="151"/>
      <c r="H4" s="151"/>
    </row>
    <row r="5" spans="1:15" ht="22.5" customHeight="1" x14ac:dyDescent="0.2">
      <c r="A5" s="30" t="s">
        <v>58</v>
      </c>
      <c r="B5" s="155"/>
      <c r="C5" s="155"/>
      <c r="E5" s="32" t="s">
        <v>30</v>
      </c>
      <c r="F5" s="157"/>
      <c r="G5" s="157"/>
      <c r="H5" s="157"/>
    </row>
    <row r="6" spans="1:15" ht="21" customHeight="1" x14ac:dyDescent="0.2">
      <c r="A6" s="13" t="s">
        <v>27</v>
      </c>
      <c r="B6" s="158"/>
      <c r="C6" s="158"/>
      <c r="E6" s="31" t="s">
        <v>32</v>
      </c>
      <c r="F6" s="156"/>
      <c r="G6" s="156"/>
      <c r="H6" s="156"/>
    </row>
    <row r="7" spans="1:15" ht="22.5" customHeight="1" x14ac:dyDescent="0.2">
      <c r="A7" s="32" t="s">
        <v>57</v>
      </c>
      <c r="B7" s="155"/>
      <c r="C7" s="155"/>
      <c r="D7" s="10"/>
      <c r="E7" s="8"/>
      <c r="G7" s="8"/>
      <c r="H7" s="9"/>
      <c r="M7" s="11"/>
      <c r="N7" s="11"/>
    </row>
    <row r="8" spans="1:15" ht="12.75" customHeight="1" x14ac:dyDescent="0.2">
      <c r="A8" s="13" t="s">
        <v>31</v>
      </c>
      <c r="B8" s="158"/>
      <c r="C8" s="158"/>
      <c r="D8" s="10"/>
      <c r="E8" s="8"/>
      <c r="F8" s="10"/>
      <c r="G8" s="153" t="s">
        <v>56</v>
      </c>
      <c r="H8" s="3"/>
      <c r="M8" s="11"/>
      <c r="N8" s="11"/>
    </row>
    <row r="9" spans="1:15" ht="23.25" customHeight="1" x14ac:dyDescent="0.2">
      <c r="A9" s="32" t="s">
        <v>61</v>
      </c>
      <c r="B9" s="159"/>
      <c r="C9" s="159"/>
      <c r="D9" s="159"/>
      <c r="E9" s="8"/>
      <c r="F9" s="10"/>
      <c r="G9" s="154"/>
      <c r="H9" s="44" t="s">
        <v>0</v>
      </c>
      <c r="M9" s="11"/>
      <c r="N9" s="11"/>
    </row>
    <row r="10" spans="1:15" ht="9.75" customHeight="1" x14ac:dyDescent="0.2">
      <c r="D10" s="10"/>
      <c r="E10" s="8"/>
      <c r="F10" s="10"/>
      <c r="G10" s="154"/>
      <c r="H10" s="7">
        <f>SUM(Tableau32462481012[Total CAD $])</f>
        <v>0</v>
      </c>
      <c r="J10" s="152" t="s">
        <v>37</v>
      </c>
      <c r="K10" s="152"/>
      <c r="M10" s="11"/>
      <c r="N10" s="11"/>
    </row>
    <row r="11" spans="1:15" ht="62.25" customHeight="1" x14ac:dyDescent="0.25">
      <c r="A11" s="4" t="s">
        <v>33</v>
      </c>
      <c r="B11" s="5" t="s">
        <v>3</v>
      </c>
      <c r="C11" s="5" t="s">
        <v>34</v>
      </c>
      <c r="D11" s="6" t="s">
        <v>2</v>
      </c>
      <c r="E11" s="14" t="s">
        <v>35</v>
      </c>
      <c r="F11" s="5" t="s">
        <v>36</v>
      </c>
      <c r="G11" s="5" t="s">
        <v>55</v>
      </c>
      <c r="H11" s="6" t="s">
        <v>28</v>
      </c>
      <c r="J11" s="17" t="s">
        <v>38</v>
      </c>
      <c r="K11" s="18" t="s">
        <v>0</v>
      </c>
      <c r="L11" s="33" t="s">
        <v>5</v>
      </c>
      <c r="M11" s="33" t="s">
        <v>8</v>
      </c>
      <c r="N11" s="11"/>
    </row>
    <row r="12" spans="1:15" x14ac:dyDescent="0.2">
      <c r="A12" s="2">
        <f>ROW(A1)</f>
        <v>1</v>
      </c>
      <c r="B12" s="35"/>
      <c r="C12" s="36"/>
      <c r="D12" s="72"/>
      <c r="E12" s="37"/>
      <c r="F12" s="38"/>
      <c r="G12" s="39" t="str">
        <f>IFERROR(IF(Tableau32462481012[[#This Row],[Devise / Currency]]="CAD",1,""),"")</f>
        <v/>
      </c>
      <c r="H12" s="15">
        <f>IFERROR(Tableau32462481012[[#This Row],[*Taux de change du jour / *Exchange rate of the day]]*Tableau32462481012[[#This Row],[Montant dans la devise d''origine / Amount in the original currency]],0)</f>
        <v>0</v>
      </c>
      <c r="J12" s="19" t="s">
        <v>39</v>
      </c>
      <c r="K12" s="20">
        <f>SUMIF(Tableau32462481012[Type de dépense (voir liste déroulante) / Expense type (choose in drop list)],Tableau2573591113[[#This Row],[Sommaire des dépenses / Expenses summary]],Tableau32462481012[Total CAD $])</f>
        <v>0</v>
      </c>
      <c r="L12" s="33" t="s">
        <v>6</v>
      </c>
      <c r="M12" s="33" t="s">
        <v>9</v>
      </c>
      <c r="N12" s="11"/>
    </row>
    <row r="13" spans="1:15" x14ac:dyDescent="0.2">
      <c r="A13" s="2">
        <f t="shared" ref="A13:A61" si="0">ROW(A2)</f>
        <v>2</v>
      </c>
      <c r="B13" s="35"/>
      <c r="C13" s="36"/>
      <c r="D13" s="72"/>
      <c r="E13" s="37"/>
      <c r="F13" s="38"/>
      <c r="G13" s="39" t="str">
        <f>IFERROR(IF(Tableau32462481012[[#This Row],[Devise / Currency]]="CAD",1,""),"")</f>
        <v/>
      </c>
      <c r="H13" s="15">
        <f>IFERROR(Tableau32462481012[[#This Row],[*Taux de change du jour / *Exchange rate of the day]]*Tableau32462481012[[#This Row],[Montant dans la devise d''origine / Amount in the original currency]],0)</f>
        <v>0</v>
      </c>
      <c r="J13" s="19" t="s">
        <v>40</v>
      </c>
      <c r="K13" s="20">
        <f>SUMIF(Tableau32462481012[Type de dépense (voir liste déroulante) / Expense type (choose in drop list)],Tableau2573591113[[#This Row],[Sommaire des dépenses / Expenses summary]],Tableau32462481012[Total CAD $])</f>
        <v>0</v>
      </c>
      <c r="L13" s="33" t="s">
        <v>7</v>
      </c>
      <c r="M13" s="33" t="s">
        <v>10</v>
      </c>
      <c r="N13" s="11"/>
    </row>
    <row r="14" spans="1:15" x14ac:dyDescent="0.2">
      <c r="A14" s="2">
        <f t="shared" si="0"/>
        <v>3</v>
      </c>
      <c r="B14" s="35"/>
      <c r="C14" s="36"/>
      <c r="D14" s="72"/>
      <c r="E14" s="37"/>
      <c r="F14" s="38"/>
      <c r="G14" s="39" t="str">
        <f>IFERROR(IF(Tableau32462481012[[#This Row],[Devise / Currency]]="CAD",1,""),"")</f>
        <v/>
      </c>
      <c r="H14" s="15">
        <f>IFERROR(Tableau32462481012[[#This Row],[*Taux de change du jour / *Exchange rate of the day]]*Tableau32462481012[[#This Row],[Montant dans la devise d''origine / Amount in the original currency]],0)</f>
        <v>0</v>
      </c>
      <c r="J14" s="19" t="s">
        <v>41</v>
      </c>
      <c r="K14" s="20">
        <f>SUMIF(Tableau32462481012[Type de dépense (voir liste déroulante) / Expense type (choose in drop list)],Tableau2573591113[[#This Row],[Sommaire des dépenses / Expenses summary]],Tableau32462481012[Total CAD $])</f>
        <v>0</v>
      </c>
      <c r="L14" s="33" t="s">
        <v>11</v>
      </c>
      <c r="M14" s="34"/>
      <c r="N14" s="11"/>
    </row>
    <row r="15" spans="1:15" x14ac:dyDescent="0.2">
      <c r="A15" s="2">
        <f t="shared" si="0"/>
        <v>4</v>
      </c>
      <c r="B15" s="35"/>
      <c r="C15" s="36"/>
      <c r="D15" s="72"/>
      <c r="E15" s="37"/>
      <c r="F15" s="38"/>
      <c r="G15" s="39" t="str">
        <f>IFERROR(IF(Tableau32462481012[[#This Row],[Devise / Currency]]="CAD",1,""),"")</f>
        <v/>
      </c>
      <c r="H15" s="15">
        <f>IFERROR(Tableau32462481012[[#This Row],[*Taux de change du jour / *Exchange rate of the day]]*Tableau32462481012[[#This Row],[Montant dans la devise d''origine / Amount in the original currency]],0)</f>
        <v>0</v>
      </c>
      <c r="J15" s="21" t="s">
        <v>42</v>
      </c>
      <c r="K15" s="20">
        <f>SUMIF(Tableau32462481012[Type de dépense (voir liste déroulante) / Expense type (choose in drop list)],Tableau2573591113[[#This Row],[Sommaire des dépenses / Expenses summary]],Tableau32462481012[Total CAD $])</f>
        <v>0</v>
      </c>
      <c r="L15" s="33" t="s">
        <v>12</v>
      </c>
      <c r="M15" s="34" t="s">
        <v>26</v>
      </c>
      <c r="N15" s="11"/>
      <c r="O15" s="12"/>
    </row>
    <row r="16" spans="1:15" x14ac:dyDescent="0.2">
      <c r="A16" s="2">
        <f t="shared" si="0"/>
        <v>5</v>
      </c>
      <c r="B16" s="35"/>
      <c r="C16" s="36"/>
      <c r="D16" s="72"/>
      <c r="E16" s="37"/>
      <c r="F16" s="38"/>
      <c r="G16" s="39" t="str">
        <f>IFERROR(IF(Tableau32462481012[[#This Row],[Devise / Currency]]="CAD",1,""),"")</f>
        <v/>
      </c>
      <c r="H16" s="15">
        <f>IFERROR(Tableau32462481012[[#This Row],[*Taux de change du jour / *Exchange rate of the day]]*Tableau32462481012[[#This Row],[Montant dans la devise d''origine / Amount in the original currency]],0)</f>
        <v>0</v>
      </c>
      <c r="J16" s="21" t="s">
        <v>43</v>
      </c>
      <c r="K16" s="20">
        <f>SUMIF(Tableau32462481012[Type de dépense (voir liste déroulante) / Expense type (choose in drop list)],Tableau2573591113[[#This Row],[Sommaire des dépenses / Expenses summary]],Tableau32462481012[Total CAD $])</f>
        <v>0</v>
      </c>
      <c r="L16" s="33" t="s">
        <v>13</v>
      </c>
      <c r="M16" s="34"/>
      <c r="N16" s="11"/>
      <c r="O16" s="12"/>
    </row>
    <row r="17" spans="1:15" x14ac:dyDescent="0.2">
      <c r="A17" s="2">
        <f t="shared" si="0"/>
        <v>6</v>
      </c>
      <c r="B17" s="35"/>
      <c r="C17" s="36"/>
      <c r="D17" s="72"/>
      <c r="E17" s="37"/>
      <c r="F17" s="38"/>
      <c r="G17" s="39" t="str">
        <f>IFERROR(IF(Tableau32462481012[[#This Row],[Devise / Currency]]="CAD",1,""),"")</f>
        <v/>
      </c>
      <c r="H17" s="15">
        <f>IFERROR(Tableau32462481012[[#This Row],[*Taux de change du jour / *Exchange rate of the day]]*Tableau32462481012[[#This Row],[Montant dans la devise d''origine / Amount in the original currency]],0)</f>
        <v>0</v>
      </c>
      <c r="J17" s="21" t="s">
        <v>44</v>
      </c>
      <c r="K17" s="20">
        <f>SUMIF(Tableau32462481012[Type de dépense (voir liste déroulante) / Expense type (choose in drop list)],Tableau2573591113[[#This Row],[Sommaire des dépenses / Expenses summary]],Tableau32462481012[Total CAD $])</f>
        <v>0</v>
      </c>
      <c r="L17" s="33" t="s">
        <v>14</v>
      </c>
      <c r="M17" s="34"/>
      <c r="N17" s="11"/>
      <c r="O17" s="12"/>
    </row>
    <row r="18" spans="1:15" x14ac:dyDescent="0.2">
      <c r="A18" s="2">
        <f t="shared" si="0"/>
        <v>7</v>
      </c>
      <c r="B18" s="35"/>
      <c r="C18" s="36"/>
      <c r="D18" s="72"/>
      <c r="E18" s="37"/>
      <c r="F18" s="38"/>
      <c r="G18" s="39" t="str">
        <f>IFERROR(IF(Tableau32462481012[[#This Row],[Devise / Currency]]="CAD",1,""),"")</f>
        <v/>
      </c>
      <c r="H18" s="15">
        <f>IFERROR(Tableau32462481012[[#This Row],[*Taux de change du jour / *Exchange rate of the day]]*Tableau32462481012[[#This Row],[Montant dans la devise d''origine / Amount in the original currency]],0)</f>
        <v>0</v>
      </c>
      <c r="J18" s="19" t="s">
        <v>45</v>
      </c>
      <c r="K18" s="20">
        <f>SUMIF(Tableau32462481012[Type de dépense (voir liste déroulante) / Expense type (choose in drop list)],Tableau2573591113[[#This Row],[Sommaire des dépenses / Expenses summary]],Tableau32462481012[Total CAD $])</f>
        <v>0</v>
      </c>
      <c r="L18" s="33" t="s">
        <v>15</v>
      </c>
      <c r="M18" s="34"/>
      <c r="N18" s="11"/>
      <c r="O18" s="12"/>
    </row>
    <row r="19" spans="1:15" x14ac:dyDescent="0.2">
      <c r="A19" s="2">
        <f t="shared" si="0"/>
        <v>8</v>
      </c>
      <c r="B19" s="35"/>
      <c r="C19" s="36"/>
      <c r="D19" s="72"/>
      <c r="E19" s="37"/>
      <c r="F19" s="38"/>
      <c r="G19" s="39" t="str">
        <f>IFERROR(IF(Tableau32462481012[[#This Row],[Devise / Currency]]="CAD",1,""),"")</f>
        <v/>
      </c>
      <c r="H19" s="15">
        <f>IFERROR(Tableau32462481012[[#This Row],[*Taux de change du jour / *Exchange rate of the day]]*Tableau32462481012[[#This Row],[Montant dans la devise d''origine / Amount in the original currency]],0)</f>
        <v>0</v>
      </c>
      <c r="J19" s="19" t="s">
        <v>1</v>
      </c>
      <c r="K19" s="20">
        <f>SUMIF(Tableau32462481012[Type de dépense (voir liste déroulante) / Expense type (choose in drop list)],Tableau2573591113[[#This Row],[Sommaire des dépenses / Expenses summary]],Tableau32462481012[Total CAD $])</f>
        <v>0</v>
      </c>
      <c r="L19" s="33" t="s">
        <v>16</v>
      </c>
      <c r="M19" s="34"/>
      <c r="N19" s="11"/>
      <c r="O19" s="12"/>
    </row>
    <row r="20" spans="1:15" x14ac:dyDescent="0.2">
      <c r="A20" s="2">
        <f t="shared" si="0"/>
        <v>9</v>
      </c>
      <c r="B20" s="35"/>
      <c r="C20" s="36"/>
      <c r="D20" s="72"/>
      <c r="E20" s="37"/>
      <c r="F20" s="38"/>
      <c r="G20" s="39" t="str">
        <f>IFERROR(IF(Tableau32462481012[[#This Row],[Devise / Currency]]="CAD",1,""),"")</f>
        <v/>
      </c>
      <c r="H20" s="15">
        <f>IFERROR(Tableau32462481012[[#This Row],[*Taux de change du jour / *Exchange rate of the day]]*Tableau32462481012[[#This Row],[Montant dans la devise d''origine / Amount in the original currency]],0)</f>
        <v>0</v>
      </c>
      <c r="J20" s="19" t="s">
        <v>46</v>
      </c>
      <c r="K20" s="20">
        <f>SUMIF(Tableau32462481012[Type de dépense (voir liste déroulante) / Expense type (choose in drop list)],Tableau2573591113[[#This Row],[Sommaire des dépenses / Expenses summary]],Tableau32462481012[Total CAD $])</f>
        <v>0</v>
      </c>
      <c r="L20" s="33" t="s">
        <v>17</v>
      </c>
      <c r="M20" s="34"/>
      <c r="N20" s="11"/>
      <c r="O20" s="12"/>
    </row>
    <row r="21" spans="1:15" x14ac:dyDescent="0.2">
      <c r="A21" s="2">
        <f t="shared" si="0"/>
        <v>10</v>
      </c>
      <c r="B21" s="35"/>
      <c r="C21" s="36"/>
      <c r="D21" s="72"/>
      <c r="E21" s="37"/>
      <c r="F21" s="38"/>
      <c r="G21" s="39" t="str">
        <f>IFERROR(IF(Tableau32462481012[[#This Row],[Devise / Currency]]="CAD",1,""),"")</f>
        <v/>
      </c>
      <c r="H21" s="15">
        <f>IFERROR(Tableau32462481012[[#This Row],[*Taux de change du jour / *Exchange rate of the day]]*Tableau32462481012[[#This Row],[Montant dans la devise d''origine / Amount in the original currency]],0)</f>
        <v>0</v>
      </c>
      <c r="J21" s="21" t="s">
        <v>47</v>
      </c>
      <c r="K21" s="20">
        <f>SUMIF(Tableau32462481012[Type de dépense (voir liste déroulante) / Expense type (choose in drop list)],Tableau2573591113[[#This Row],[Sommaire des dépenses / Expenses summary]],Tableau32462481012[Total CAD $])</f>
        <v>0</v>
      </c>
      <c r="L21" s="33" t="s">
        <v>18</v>
      </c>
      <c r="M21" s="34"/>
      <c r="N21" s="11"/>
      <c r="O21" s="12"/>
    </row>
    <row r="22" spans="1:15" x14ac:dyDescent="0.2">
      <c r="A22" s="2">
        <f t="shared" si="0"/>
        <v>11</v>
      </c>
      <c r="B22" s="35"/>
      <c r="C22" s="36"/>
      <c r="D22" s="72"/>
      <c r="E22" s="37"/>
      <c r="F22" s="38"/>
      <c r="G22" s="39" t="str">
        <f>IFERROR(IF(Tableau32462481012[[#This Row],[Devise / Currency]]="CAD",1,""),"")</f>
        <v/>
      </c>
      <c r="H22" s="15">
        <f>IFERROR(Tableau32462481012[[#This Row],[*Taux de change du jour / *Exchange rate of the day]]*Tableau32462481012[[#This Row],[Montant dans la devise d''origine / Amount in the original currency]],0)</f>
        <v>0</v>
      </c>
      <c r="J22" s="21" t="s">
        <v>48</v>
      </c>
      <c r="K22" s="20">
        <f>SUMIF(Tableau32462481012[Type de dépense (voir liste déroulante) / Expense type (choose in drop list)],Tableau2573591113[[#This Row],[Sommaire des dépenses / Expenses summary]],Tableau32462481012[Total CAD $])</f>
        <v>0</v>
      </c>
      <c r="L22" s="33" t="s">
        <v>19</v>
      </c>
      <c r="M22" s="34"/>
      <c r="N22" s="11"/>
      <c r="O22" s="12"/>
    </row>
    <row r="23" spans="1:15" x14ac:dyDescent="0.2">
      <c r="A23" s="2">
        <f t="shared" si="0"/>
        <v>12</v>
      </c>
      <c r="B23" s="35"/>
      <c r="C23" s="36"/>
      <c r="D23" s="72"/>
      <c r="E23" s="40"/>
      <c r="F23" s="38"/>
      <c r="G23" s="41" t="str">
        <f>IFERROR(IF(Tableau32462481012[[#This Row],[Devise / Currency]]="CAD",1,""),"")</f>
        <v/>
      </c>
      <c r="H23" s="16">
        <f>IFERROR(Tableau32462481012[[#This Row],[*Taux de change du jour / *Exchange rate of the day]]*Tableau32462481012[[#This Row],[Montant dans la devise d''origine / Amount in the original currency]],0)</f>
        <v>0</v>
      </c>
      <c r="J23" s="21" t="s">
        <v>49</v>
      </c>
      <c r="K23" s="20">
        <f>SUMIF(Tableau32462481012[Type de dépense (voir liste déroulante) / Expense type (choose in drop list)],Tableau2573591113[[#This Row],[Sommaire des dépenses / Expenses summary]],Tableau32462481012[Total CAD $])</f>
        <v>0</v>
      </c>
      <c r="L23" s="33" t="s">
        <v>20</v>
      </c>
      <c r="M23" s="34"/>
      <c r="N23" s="11"/>
      <c r="O23" s="12"/>
    </row>
    <row r="24" spans="1:15" x14ac:dyDescent="0.2">
      <c r="A24" s="2">
        <f t="shared" si="0"/>
        <v>13</v>
      </c>
      <c r="B24" s="35"/>
      <c r="C24" s="36"/>
      <c r="D24" s="72"/>
      <c r="E24" s="40"/>
      <c r="F24" s="38"/>
      <c r="G24" s="41" t="str">
        <f>IFERROR(IF(Tableau32462481012[[#This Row],[Devise / Currency]]="CAD",1,""),"")</f>
        <v/>
      </c>
      <c r="H24" s="16">
        <f>IFERROR(Tableau32462481012[[#This Row],[*Taux de change du jour / *Exchange rate of the day]]*Tableau32462481012[[#This Row],[Montant dans la devise d''origine / Amount in the original currency]],0)</f>
        <v>0</v>
      </c>
      <c r="J24" s="19" t="s">
        <v>50</v>
      </c>
      <c r="K24" s="20">
        <f>SUMIF(Tableau32462481012[Type de dépense (voir liste déroulante) / Expense type (choose in drop list)],Tableau2573591113[[#This Row],[Sommaire des dépenses / Expenses summary]],Tableau32462481012[Total CAD $])</f>
        <v>0</v>
      </c>
      <c r="L24" s="33" t="s">
        <v>21</v>
      </c>
      <c r="M24" s="34"/>
      <c r="N24" s="11"/>
      <c r="O24" s="12"/>
    </row>
    <row r="25" spans="1:15" x14ac:dyDescent="0.2">
      <c r="A25" s="2">
        <f t="shared" si="0"/>
        <v>14</v>
      </c>
      <c r="B25" s="35"/>
      <c r="C25" s="36"/>
      <c r="D25" s="72"/>
      <c r="E25" s="40"/>
      <c r="F25" s="38"/>
      <c r="G25" s="41" t="str">
        <f>IFERROR(IF(Tableau32462481012[[#This Row],[Devise / Currency]]="CAD",1,""),"")</f>
        <v/>
      </c>
      <c r="H25" s="16">
        <f>IFERROR(Tableau32462481012[[#This Row],[*Taux de change du jour / *Exchange rate of the day]]*Tableau32462481012[[#This Row],[Montant dans la devise d''origine / Amount in the original currency]],0)</f>
        <v>0</v>
      </c>
      <c r="J25" s="19" t="s">
        <v>51</v>
      </c>
      <c r="K25" s="20">
        <f>SUMIF(Tableau32462481012[Type de dépense (voir liste déroulante) / Expense type (choose in drop list)],Tableau2573591113[[#This Row],[Sommaire des dépenses / Expenses summary]],Tableau32462481012[Total CAD $])</f>
        <v>0</v>
      </c>
      <c r="L25" s="33" t="s">
        <v>22</v>
      </c>
      <c r="M25" s="34"/>
      <c r="N25" s="11"/>
      <c r="O25" s="12"/>
    </row>
    <row r="26" spans="1:15" x14ac:dyDescent="0.2">
      <c r="A26" s="2">
        <f t="shared" si="0"/>
        <v>15</v>
      </c>
      <c r="B26" s="35"/>
      <c r="C26" s="36"/>
      <c r="D26" s="72"/>
      <c r="E26" s="40"/>
      <c r="F26" s="38"/>
      <c r="G26" s="41" t="str">
        <f>IFERROR(IF(Tableau32462481012[[#This Row],[Devise / Currency]]="CAD",1,""),"")</f>
        <v/>
      </c>
      <c r="H26" s="16">
        <f>IFERROR(Tableau32462481012[[#This Row],[*Taux de change du jour / *Exchange rate of the day]]*Tableau32462481012[[#This Row],[Montant dans la devise d''origine / Amount in the original currency]],0)</f>
        <v>0</v>
      </c>
      <c r="J26" s="22" t="s">
        <v>0</v>
      </c>
      <c r="K26" s="23">
        <f>SUBTOTAL(109,Tableau2573591113[Total])</f>
        <v>0</v>
      </c>
      <c r="L26" s="33" t="s">
        <v>23</v>
      </c>
      <c r="M26" s="34"/>
      <c r="N26" s="11"/>
      <c r="O26" s="12"/>
    </row>
    <row r="27" spans="1:15" x14ac:dyDescent="0.2">
      <c r="A27" s="2">
        <f t="shared" si="0"/>
        <v>16</v>
      </c>
      <c r="B27" s="35"/>
      <c r="C27" s="36"/>
      <c r="D27" s="72"/>
      <c r="E27" s="40"/>
      <c r="F27" s="38"/>
      <c r="G27" s="41" t="str">
        <f>IFERROR(IF(Tableau32462481012[[#This Row],[Devise / Currency]]="CAD",1,""),"")</f>
        <v/>
      </c>
      <c r="H27" s="16">
        <f>IFERROR(Tableau32462481012[[#This Row],[*Taux de change du jour / *Exchange rate of the day]]*Tableau32462481012[[#This Row],[Montant dans la devise d''origine / Amount in the original currency]],0)</f>
        <v>0</v>
      </c>
      <c r="L27" s="33" t="s">
        <v>24</v>
      </c>
      <c r="M27" s="34"/>
      <c r="N27" s="11"/>
      <c r="O27" s="12"/>
    </row>
    <row r="28" spans="1:15" x14ac:dyDescent="0.2">
      <c r="A28" s="2">
        <f t="shared" si="0"/>
        <v>17</v>
      </c>
      <c r="B28" s="35"/>
      <c r="C28" s="36"/>
      <c r="D28" s="72"/>
      <c r="E28" s="40"/>
      <c r="F28" s="38"/>
      <c r="G28" s="41" t="str">
        <f>IFERROR(IF(Tableau32462481012[[#This Row],[Devise / Currency]]="CAD",1,""),"")</f>
        <v/>
      </c>
      <c r="H28" s="16">
        <f>IFERROR(Tableau32462481012[[#This Row],[*Taux de change du jour / *Exchange rate of the day]]*Tableau32462481012[[#This Row],[Montant dans la devise d''origine / Amount in the original currency]],0)</f>
        <v>0</v>
      </c>
      <c r="L28" s="33" t="s">
        <v>25</v>
      </c>
      <c r="M28" s="34"/>
      <c r="N28" s="11"/>
      <c r="O28" s="12"/>
    </row>
    <row r="29" spans="1:15" x14ac:dyDescent="0.2">
      <c r="A29" s="2">
        <f t="shared" si="0"/>
        <v>18</v>
      </c>
      <c r="B29" s="35"/>
      <c r="C29" s="36"/>
      <c r="D29" s="73"/>
      <c r="E29" s="40"/>
      <c r="F29" s="38"/>
      <c r="G29" s="41" t="str">
        <f>IFERROR(IF(Tableau32462481012[[#This Row],[Devise / Currency]]="CAD",1,""),"")</f>
        <v/>
      </c>
      <c r="H29" s="16">
        <f>IFERROR(Tableau32462481012[[#This Row],[*Taux de change du jour / *Exchange rate of the day]]*Tableau32462481012[[#This Row],[Montant dans la devise d''origine / Amount in the original currency]],0)</f>
        <v>0</v>
      </c>
      <c r="L29" s="34"/>
      <c r="M29" s="34"/>
      <c r="N29" s="11"/>
      <c r="O29" s="12"/>
    </row>
    <row r="30" spans="1:15" x14ac:dyDescent="0.2">
      <c r="A30" s="2">
        <f t="shared" si="0"/>
        <v>19</v>
      </c>
      <c r="B30" s="35"/>
      <c r="C30" s="36"/>
      <c r="D30" s="73"/>
      <c r="E30" s="40"/>
      <c r="F30" s="38"/>
      <c r="G30" s="41" t="str">
        <f>IFERROR(IF(Tableau32462481012[[#This Row],[Devise / Currency]]="CAD",1,""),"")</f>
        <v/>
      </c>
      <c r="H30" s="16">
        <f>IFERROR(Tableau32462481012[[#This Row],[*Taux de change du jour / *Exchange rate of the day]]*Tableau32462481012[[#This Row],[Montant dans la devise d''origine / Amount in the original currency]],0)</f>
        <v>0</v>
      </c>
      <c r="L30" s="34"/>
      <c r="M30" s="34"/>
      <c r="N30" s="11"/>
      <c r="O30" s="11"/>
    </row>
    <row r="31" spans="1:15" x14ac:dyDescent="0.2">
      <c r="A31" s="2">
        <f t="shared" si="0"/>
        <v>20</v>
      </c>
      <c r="B31" s="35"/>
      <c r="C31" s="36"/>
      <c r="D31" s="73"/>
      <c r="E31" s="40"/>
      <c r="F31" s="38"/>
      <c r="G31" s="41" t="str">
        <f>IFERROR(IF(Tableau32462481012[[#This Row],[Devise / Currency]]="CAD",1,""),"")</f>
        <v/>
      </c>
      <c r="H31" s="16">
        <f>IFERROR(Tableau32462481012[[#This Row],[*Taux de change du jour / *Exchange rate of the day]]*Tableau32462481012[[#This Row],[Montant dans la devise d''origine / Amount in the original currency]],0)</f>
        <v>0</v>
      </c>
      <c r="L31" s="11"/>
      <c r="M31" s="11"/>
      <c r="N31" s="11"/>
    </row>
    <row r="32" spans="1:15" x14ac:dyDescent="0.2">
      <c r="A32" s="2">
        <f t="shared" si="0"/>
        <v>21</v>
      </c>
      <c r="B32" s="42"/>
      <c r="C32" s="42"/>
      <c r="D32" s="73"/>
      <c r="E32" s="40"/>
      <c r="F32" s="43"/>
      <c r="G32" s="41" t="str">
        <f>IFERROR(IF(Tableau32462481012[[#This Row],[Devise / Currency]]="CAD",1,""),"")</f>
        <v/>
      </c>
      <c r="H32" s="16">
        <f>IFERROR(Tableau32462481012[[#This Row],[*Taux de change du jour / *Exchange rate of the day]]*Tableau32462481012[[#This Row],[Montant dans la devise d''origine / Amount in the original currency]],0)</f>
        <v>0</v>
      </c>
      <c r="L32" s="11"/>
      <c r="M32" s="11"/>
      <c r="N32" s="11"/>
    </row>
    <row r="33" spans="1:14" x14ac:dyDescent="0.2">
      <c r="A33" s="2">
        <f t="shared" si="0"/>
        <v>22</v>
      </c>
      <c r="B33" s="42"/>
      <c r="C33" s="42"/>
      <c r="D33" s="73"/>
      <c r="E33" s="40"/>
      <c r="F33" s="43"/>
      <c r="G33" s="41" t="str">
        <f>IFERROR(IF(Tableau32462481012[[#This Row],[Devise / Currency]]="CAD",1,""),"")</f>
        <v/>
      </c>
      <c r="H33" s="16">
        <f>IFERROR(Tableau32462481012[[#This Row],[*Taux de change du jour / *Exchange rate of the day]]*Tableau32462481012[[#This Row],[Montant dans la devise d''origine / Amount in the original currency]],0)</f>
        <v>0</v>
      </c>
      <c r="M33" s="11"/>
      <c r="N33" s="11"/>
    </row>
    <row r="34" spans="1:14" x14ac:dyDescent="0.2">
      <c r="A34" s="2">
        <f t="shared" si="0"/>
        <v>23</v>
      </c>
      <c r="B34" s="42"/>
      <c r="C34" s="42"/>
      <c r="D34" s="73"/>
      <c r="E34" s="40"/>
      <c r="F34" s="43"/>
      <c r="G34" s="41" t="str">
        <f>IFERROR(IF(Tableau32462481012[[#This Row],[Devise / Currency]]="CAD",1,""),"")</f>
        <v/>
      </c>
      <c r="H34" s="16">
        <f>IFERROR(Tableau32462481012[[#This Row],[*Taux de change du jour / *Exchange rate of the day]]*Tableau32462481012[[#This Row],[Montant dans la devise d''origine / Amount in the original currency]],0)</f>
        <v>0</v>
      </c>
      <c r="M34" s="11"/>
      <c r="N34" s="11"/>
    </row>
    <row r="35" spans="1:14" x14ac:dyDescent="0.2">
      <c r="A35" s="2">
        <f t="shared" si="0"/>
        <v>24</v>
      </c>
      <c r="B35" s="42"/>
      <c r="C35" s="42"/>
      <c r="D35" s="73"/>
      <c r="E35" s="40"/>
      <c r="F35" s="43"/>
      <c r="G35" s="41" t="str">
        <f>IFERROR(IF(Tableau32462481012[[#This Row],[Devise / Currency]]="CAD",1,""),"")</f>
        <v/>
      </c>
      <c r="H35" s="16">
        <f>IFERROR(Tableau32462481012[[#This Row],[*Taux de change du jour / *Exchange rate of the day]]*Tableau32462481012[[#This Row],[Montant dans la devise d''origine / Amount in the original currency]],0)</f>
        <v>0</v>
      </c>
      <c r="M35" s="11"/>
      <c r="N35" s="11"/>
    </row>
    <row r="36" spans="1:14" x14ac:dyDescent="0.2">
      <c r="A36" s="2">
        <f t="shared" si="0"/>
        <v>25</v>
      </c>
      <c r="B36" s="42"/>
      <c r="C36" s="42"/>
      <c r="D36" s="73"/>
      <c r="E36" s="40"/>
      <c r="F36" s="43"/>
      <c r="G36" s="41" t="str">
        <f>IFERROR(IF(Tableau32462481012[[#This Row],[Devise / Currency]]="CAD",1,""),"")</f>
        <v/>
      </c>
      <c r="H36" s="16">
        <f>IFERROR(Tableau32462481012[[#This Row],[*Taux de change du jour / *Exchange rate of the day]]*Tableau32462481012[[#This Row],[Montant dans la devise d''origine / Amount in the original currency]],0)</f>
        <v>0</v>
      </c>
    </row>
    <row r="37" spans="1:14" x14ac:dyDescent="0.2">
      <c r="A37" s="2">
        <f t="shared" si="0"/>
        <v>26</v>
      </c>
      <c r="B37" s="42"/>
      <c r="C37" s="42"/>
      <c r="D37" s="73"/>
      <c r="E37" s="40"/>
      <c r="F37" s="43"/>
      <c r="G37" s="41" t="str">
        <f>IFERROR(IF(Tableau32462481012[[#This Row],[Devise / Currency]]="CAD",1,""),"")</f>
        <v/>
      </c>
      <c r="H37" s="16">
        <f>IFERROR(Tableau32462481012[[#This Row],[*Taux de change du jour / *Exchange rate of the day]]*Tableau32462481012[[#This Row],[Montant dans la devise d''origine / Amount in the original currency]],0)</f>
        <v>0</v>
      </c>
    </row>
    <row r="38" spans="1:14" x14ac:dyDescent="0.2">
      <c r="A38" s="2">
        <f t="shared" si="0"/>
        <v>27</v>
      </c>
      <c r="B38" s="42"/>
      <c r="C38" s="42"/>
      <c r="D38" s="73"/>
      <c r="E38" s="40"/>
      <c r="F38" s="43"/>
      <c r="G38" s="41" t="str">
        <f>IFERROR(IF(Tableau32462481012[[#This Row],[Devise / Currency]]="CAD",1,""),"")</f>
        <v/>
      </c>
      <c r="H38" s="16">
        <f>IFERROR(Tableau32462481012[[#This Row],[*Taux de change du jour / *Exchange rate of the day]]*Tableau32462481012[[#This Row],[Montant dans la devise d''origine / Amount in the original currency]],0)</f>
        <v>0</v>
      </c>
    </row>
    <row r="39" spans="1:14" x14ac:dyDescent="0.2">
      <c r="A39" s="2">
        <f t="shared" si="0"/>
        <v>28</v>
      </c>
      <c r="B39" s="42"/>
      <c r="C39" s="42"/>
      <c r="D39" s="73"/>
      <c r="E39" s="40"/>
      <c r="F39" s="43"/>
      <c r="G39" s="41" t="str">
        <f>IFERROR(IF(Tableau32462481012[[#This Row],[Devise / Currency]]="CAD",1,""),"")</f>
        <v/>
      </c>
      <c r="H39" s="16">
        <f>IFERROR(Tableau32462481012[[#This Row],[*Taux de change du jour / *Exchange rate of the day]]*Tableau32462481012[[#This Row],[Montant dans la devise d''origine / Amount in the original currency]],0)</f>
        <v>0</v>
      </c>
    </row>
    <row r="40" spans="1:14" x14ac:dyDescent="0.2">
      <c r="A40" s="2">
        <f t="shared" si="0"/>
        <v>29</v>
      </c>
      <c r="B40" s="42"/>
      <c r="C40" s="42"/>
      <c r="D40" s="73"/>
      <c r="E40" s="40"/>
      <c r="F40" s="43"/>
      <c r="G40" s="41" t="str">
        <f>IFERROR(IF(Tableau32462481012[[#This Row],[Devise / Currency]]="CAD",1,""),"")</f>
        <v/>
      </c>
      <c r="H40" s="16">
        <f>IFERROR(Tableau32462481012[[#This Row],[*Taux de change du jour / *Exchange rate of the day]]*Tableau32462481012[[#This Row],[Montant dans la devise d''origine / Amount in the original currency]],0)</f>
        <v>0</v>
      </c>
    </row>
    <row r="41" spans="1:14" x14ac:dyDescent="0.2">
      <c r="A41" s="2">
        <f t="shared" si="0"/>
        <v>30</v>
      </c>
      <c r="B41" s="42"/>
      <c r="C41" s="42"/>
      <c r="D41" s="73"/>
      <c r="E41" s="40"/>
      <c r="F41" s="43"/>
      <c r="G41" s="41" t="str">
        <f>IFERROR(IF(Tableau32462481012[[#This Row],[Devise / Currency]]="CAD",1,""),"")</f>
        <v/>
      </c>
      <c r="H41" s="16">
        <f>IFERROR(Tableau32462481012[[#This Row],[*Taux de change du jour / *Exchange rate of the day]]*Tableau32462481012[[#This Row],[Montant dans la devise d''origine / Amount in the original currency]],0)</f>
        <v>0</v>
      </c>
    </row>
    <row r="42" spans="1:14" x14ac:dyDescent="0.2">
      <c r="A42" s="2">
        <f t="shared" si="0"/>
        <v>31</v>
      </c>
      <c r="B42" s="42"/>
      <c r="C42" s="42"/>
      <c r="D42" s="73"/>
      <c r="E42" s="40"/>
      <c r="F42" s="43"/>
      <c r="G42" s="41" t="str">
        <f>IFERROR(IF(Tableau32462481012[[#This Row],[Devise / Currency]]="CAD",1,""),"")</f>
        <v/>
      </c>
      <c r="H42" s="16">
        <f>IFERROR(Tableau32462481012[[#This Row],[*Taux de change du jour / *Exchange rate of the day]]*Tableau32462481012[[#This Row],[Montant dans la devise d''origine / Amount in the original currency]],0)</f>
        <v>0</v>
      </c>
    </row>
    <row r="43" spans="1:14" x14ac:dyDescent="0.2">
      <c r="A43" s="2">
        <f t="shared" si="0"/>
        <v>32</v>
      </c>
      <c r="B43" s="42"/>
      <c r="C43" s="42"/>
      <c r="D43" s="73"/>
      <c r="E43" s="40"/>
      <c r="F43" s="43"/>
      <c r="G43" s="41" t="str">
        <f>IFERROR(IF(Tableau32462481012[[#This Row],[Devise / Currency]]="CAD",1,""),"")</f>
        <v/>
      </c>
      <c r="H43" s="16">
        <f>IFERROR(Tableau32462481012[[#This Row],[*Taux de change du jour / *Exchange rate of the day]]*Tableau32462481012[[#This Row],[Montant dans la devise d''origine / Amount in the original currency]],0)</f>
        <v>0</v>
      </c>
    </row>
    <row r="44" spans="1:14" x14ac:dyDescent="0.2">
      <c r="A44" s="2">
        <f t="shared" si="0"/>
        <v>33</v>
      </c>
      <c r="B44" s="42"/>
      <c r="C44" s="42"/>
      <c r="D44" s="73"/>
      <c r="E44" s="40"/>
      <c r="F44" s="43"/>
      <c r="G44" s="41" t="str">
        <f>IFERROR(IF(Tableau32462481012[[#This Row],[Devise / Currency]]="CAD",1,""),"")</f>
        <v/>
      </c>
      <c r="H44" s="16">
        <f>IFERROR(Tableau32462481012[[#This Row],[*Taux de change du jour / *Exchange rate of the day]]*Tableau32462481012[[#This Row],[Montant dans la devise d''origine / Amount in the original currency]],0)</f>
        <v>0</v>
      </c>
    </row>
    <row r="45" spans="1:14" x14ac:dyDescent="0.2">
      <c r="A45" s="2">
        <f t="shared" si="0"/>
        <v>34</v>
      </c>
      <c r="B45" s="42"/>
      <c r="C45" s="42"/>
      <c r="D45" s="73"/>
      <c r="E45" s="40"/>
      <c r="F45" s="43"/>
      <c r="G45" s="41" t="str">
        <f>IFERROR(IF(Tableau32462481012[[#This Row],[Devise / Currency]]="CAD",1,""),"")</f>
        <v/>
      </c>
      <c r="H45" s="16">
        <f>IFERROR(Tableau32462481012[[#This Row],[*Taux de change du jour / *Exchange rate of the day]]*Tableau32462481012[[#This Row],[Montant dans la devise d''origine / Amount in the original currency]],0)</f>
        <v>0</v>
      </c>
    </row>
    <row r="46" spans="1:14" x14ac:dyDescent="0.2">
      <c r="A46" s="2">
        <f t="shared" si="0"/>
        <v>35</v>
      </c>
      <c r="B46" s="42"/>
      <c r="C46" s="42"/>
      <c r="D46" s="73"/>
      <c r="E46" s="40"/>
      <c r="F46" s="43"/>
      <c r="G46" s="41" t="str">
        <f>IFERROR(IF(Tableau32462481012[[#This Row],[Devise / Currency]]="CAD",1,""),"")</f>
        <v/>
      </c>
      <c r="H46" s="16">
        <f>IFERROR(Tableau32462481012[[#This Row],[*Taux de change du jour / *Exchange rate of the day]]*Tableau32462481012[[#This Row],[Montant dans la devise d''origine / Amount in the original currency]],0)</f>
        <v>0</v>
      </c>
    </row>
    <row r="47" spans="1:14" x14ac:dyDescent="0.2">
      <c r="A47" s="2">
        <f t="shared" si="0"/>
        <v>36</v>
      </c>
      <c r="B47" s="42"/>
      <c r="C47" s="42"/>
      <c r="D47" s="73"/>
      <c r="E47" s="40"/>
      <c r="F47" s="43"/>
      <c r="G47" s="41" t="str">
        <f>IFERROR(IF(Tableau32462481012[[#This Row],[Devise / Currency]]="CAD",1,""),"")</f>
        <v/>
      </c>
      <c r="H47" s="16">
        <f>IFERROR(Tableau32462481012[[#This Row],[*Taux de change du jour / *Exchange rate of the day]]*Tableau32462481012[[#This Row],[Montant dans la devise d''origine / Amount in the original currency]],0)</f>
        <v>0</v>
      </c>
    </row>
    <row r="48" spans="1:14" x14ac:dyDescent="0.2">
      <c r="A48" s="2">
        <f t="shared" si="0"/>
        <v>37</v>
      </c>
      <c r="B48" s="42"/>
      <c r="C48" s="42"/>
      <c r="D48" s="73"/>
      <c r="E48" s="40"/>
      <c r="F48" s="43"/>
      <c r="G48" s="41" t="str">
        <f>IFERROR(IF(Tableau32462481012[[#This Row],[Devise / Currency]]="CAD",1,""),"")</f>
        <v/>
      </c>
      <c r="H48" s="16">
        <f>IFERROR(Tableau32462481012[[#This Row],[*Taux de change du jour / *Exchange rate of the day]]*Tableau32462481012[[#This Row],[Montant dans la devise d''origine / Amount in the original currency]],0)</f>
        <v>0</v>
      </c>
    </row>
    <row r="49" spans="1:8" x14ac:dyDescent="0.2">
      <c r="A49" s="2">
        <f t="shared" si="0"/>
        <v>38</v>
      </c>
      <c r="B49" s="42"/>
      <c r="C49" s="42"/>
      <c r="D49" s="73"/>
      <c r="E49" s="40"/>
      <c r="F49" s="43"/>
      <c r="G49" s="41" t="str">
        <f>IFERROR(IF(Tableau32462481012[[#This Row],[Devise / Currency]]="CAD",1,""),"")</f>
        <v/>
      </c>
      <c r="H49" s="16">
        <f>IFERROR(Tableau32462481012[[#This Row],[*Taux de change du jour / *Exchange rate of the day]]*Tableau32462481012[[#This Row],[Montant dans la devise d''origine / Amount in the original currency]],0)</f>
        <v>0</v>
      </c>
    </row>
    <row r="50" spans="1:8" x14ac:dyDescent="0.2">
      <c r="A50" s="2">
        <f t="shared" si="0"/>
        <v>39</v>
      </c>
      <c r="B50" s="42"/>
      <c r="C50" s="42"/>
      <c r="D50" s="73"/>
      <c r="E50" s="40"/>
      <c r="F50" s="43"/>
      <c r="G50" s="41" t="str">
        <f>IFERROR(IF(Tableau32462481012[[#This Row],[Devise / Currency]]="CAD",1,""),"")</f>
        <v/>
      </c>
      <c r="H50" s="16">
        <f>IFERROR(Tableau32462481012[[#This Row],[*Taux de change du jour / *Exchange rate of the day]]*Tableau32462481012[[#This Row],[Montant dans la devise d''origine / Amount in the original currency]],0)</f>
        <v>0</v>
      </c>
    </row>
    <row r="51" spans="1:8" x14ac:dyDescent="0.2">
      <c r="A51" s="2">
        <f t="shared" si="0"/>
        <v>40</v>
      </c>
      <c r="B51" s="42"/>
      <c r="C51" s="42"/>
      <c r="D51" s="73"/>
      <c r="E51" s="40"/>
      <c r="F51" s="43"/>
      <c r="G51" s="41" t="str">
        <f>IFERROR(IF(Tableau32462481012[[#This Row],[Devise / Currency]]="CAD",1,""),"")</f>
        <v/>
      </c>
      <c r="H51" s="16">
        <f>IFERROR(Tableau32462481012[[#This Row],[*Taux de change du jour / *Exchange rate of the day]]*Tableau32462481012[[#This Row],[Montant dans la devise d''origine / Amount in the original currency]],0)</f>
        <v>0</v>
      </c>
    </row>
    <row r="52" spans="1:8" x14ac:dyDescent="0.2">
      <c r="A52" s="2">
        <f t="shared" si="0"/>
        <v>41</v>
      </c>
      <c r="B52" s="42"/>
      <c r="C52" s="42"/>
      <c r="D52" s="73"/>
      <c r="E52" s="40"/>
      <c r="F52" s="43"/>
      <c r="G52" s="41" t="str">
        <f>IFERROR(IF(Tableau32462481012[[#This Row],[Devise / Currency]]="CAD",1,""),"")</f>
        <v/>
      </c>
      <c r="H52" s="16">
        <f>IFERROR(Tableau32462481012[[#This Row],[*Taux de change du jour / *Exchange rate of the day]]*Tableau32462481012[[#This Row],[Montant dans la devise d''origine / Amount in the original currency]],0)</f>
        <v>0</v>
      </c>
    </row>
    <row r="53" spans="1:8" x14ac:dyDescent="0.2">
      <c r="A53" s="2">
        <f t="shared" si="0"/>
        <v>42</v>
      </c>
      <c r="B53" s="42"/>
      <c r="C53" s="42"/>
      <c r="D53" s="73"/>
      <c r="E53" s="40"/>
      <c r="F53" s="43"/>
      <c r="G53" s="41" t="str">
        <f>IFERROR(IF(Tableau32462481012[[#This Row],[Devise / Currency]]="CAD",1,""),"")</f>
        <v/>
      </c>
      <c r="H53" s="16">
        <f>IFERROR(Tableau32462481012[[#This Row],[*Taux de change du jour / *Exchange rate of the day]]*Tableau32462481012[[#This Row],[Montant dans la devise d''origine / Amount in the original currency]],0)</f>
        <v>0</v>
      </c>
    </row>
    <row r="54" spans="1:8" x14ac:dyDescent="0.2">
      <c r="A54" s="2">
        <f t="shared" si="0"/>
        <v>43</v>
      </c>
      <c r="B54" s="42"/>
      <c r="C54" s="42"/>
      <c r="D54" s="73"/>
      <c r="E54" s="40"/>
      <c r="F54" s="43"/>
      <c r="G54" s="41" t="str">
        <f>IFERROR(IF(Tableau32462481012[[#This Row],[Devise / Currency]]="CAD",1,""),"")</f>
        <v/>
      </c>
      <c r="H54" s="16">
        <f>IFERROR(Tableau32462481012[[#This Row],[*Taux de change du jour / *Exchange rate of the day]]*Tableau32462481012[[#This Row],[Montant dans la devise d''origine / Amount in the original currency]],0)</f>
        <v>0</v>
      </c>
    </row>
    <row r="55" spans="1:8" x14ac:dyDescent="0.2">
      <c r="A55" s="2">
        <f t="shared" si="0"/>
        <v>44</v>
      </c>
      <c r="B55" s="42"/>
      <c r="C55" s="42"/>
      <c r="D55" s="73"/>
      <c r="E55" s="40"/>
      <c r="F55" s="43"/>
      <c r="G55" s="41" t="str">
        <f>IFERROR(IF(Tableau32462481012[[#This Row],[Devise / Currency]]="CAD",1,""),"")</f>
        <v/>
      </c>
      <c r="H55" s="16">
        <f>IFERROR(Tableau32462481012[[#This Row],[*Taux de change du jour / *Exchange rate of the day]]*Tableau32462481012[[#This Row],[Montant dans la devise d''origine / Amount in the original currency]],0)</f>
        <v>0</v>
      </c>
    </row>
    <row r="56" spans="1:8" x14ac:dyDescent="0.2">
      <c r="A56" s="2">
        <f t="shared" si="0"/>
        <v>45</v>
      </c>
      <c r="B56" s="42"/>
      <c r="C56" s="42"/>
      <c r="D56" s="73"/>
      <c r="E56" s="40"/>
      <c r="F56" s="43"/>
      <c r="G56" s="41" t="str">
        <f>IFERROR(IF(Tableau32462481012[[#This Row],[Devise / Currency]]="CAD",1,""),"")</f>
        <v/>
      </c>
      <c r="H56" s="16">
        <f>IFERROR(Tableau32462481012[[#This Row],[*Taux de change du jour / *Exchange rate of the day]]*Tableau32462481012[[#This Row],[Montant dans la devise d''origine / Amount in the original currency]],0)</f>
        <v>0</v>
      </c>
    </row>
    <row r="57" spans="1:8" x14ac:dyDescent="0.2">
      <c r="A57" s="2">
        <f t="shared" si="0"/>
        <v>46</v>
      </c>
      <c r="B57" s="42"/>
      <c r="C57" s="42"/>
      <c r="D57" s="73"/>
      <c r="E57" s="40"/>
      <c r="F57" s="43"/>
      <c r="G57" s="41" t="str">
        <f>IFERROR(IF(Tableau32462481012[[#This Row],[Devise / Currency]]="CAD",1,""),"")</f>
        <v/>
      </c>
      <c r="H57" s="16">
        <f>IFERROR(Tableau32462481012[[#This Row],[*Taux de change du jour / *Exchange rate of the day]]*Tableau32462481012[[#This Row],[Montant dans la devise d''origine / Amount in the original currency]],0)</f>
        <v>0</v>
      </c>
    </row>
    <row r="58" spans="1:8" x14ac:dyDescent="0.2">
      <c r="A58" s="2">
        <f t="shared" si="0"/>
        <v>47</v>
      </c>
      <c r="B58" s="42"/>
      <c r="C58" s="42"/>
      <c r="D58" s="73"/>
      <c r="E58" s="40"/>
      <c r="F58" s="43"/>
      <c r="G58" s="41" t="str">
        <f>IFERROR(IF(Tableau32462481012[[#This Row],[Devise / Currency]]="CAD",1,""),"")</f>
        <v/>
      </c>
      <c r="H58" s="16">
        <f>IFERROR(Tableau32462481012[[#This Row],[*Taux de change du jour / *Exchange rate of the day]]*Tableau32462481012[[#This Row],[Montant dans la devise d''origine / Amount in the original currency]],0)</f>
        <v>0</v>
      </c>
    </row>
    <row r="59" spans="1:8" x14ac:dyDescent="0.2">
      <c r="A59" s="2">
        <f t="shared" si="0"/>
        <v>48</v>
      </c>
      <c r="B59" s="42"/>
      <c r="C59" s="42"/>
      <c r="D59" s="73"/>
      <c r="E59" s="40"/>
      <c r="F59" s="43"/>
      <c r="G59" s="41" t="str">
        <f>IFERROR(IF(Tableau32462481012[[#This Row],[Devise / Currency]]="CAD",1,""),"")</f>
        <v/>
      </c>
      <c r="H59" s="16">
        <f>IFERROR(Tableau32462481012[[#This Row],[*Taux de change du jour / *Exchange rate of the day]]*Tableau32462481012[[#This Row],[Montant dans la devise d''origine / Amount in the original currency]],0)</f>
        <v>0</v>
      </c>
    </row>
    <row r="60" spans="1:8" x14ac:dyDescent="0.2">
      <c r="A60" s="2">
        <f t="shared" si="0"/>
        <v>49</v>
      </c>
      <c r="B60" s="42"/>
      <c r="C60" s="42"/>
      <c r="D60" s="73"/>
      <c r="E60" s="40"/>
      <c r="F60" s="43"/>
      <c r="G60" s="41" t="str">
        <f>IFERROR(IF(Tableau32462481012[[#This Row],[Devise / Currency]]="CAD",1,""),"")</f>
        <v/>
      </c>
      <c r="H60" s="16">
        <f>IFERROR(Tableau32462481012[[#This Row],[*Taux de change du jour / *Exchange rate of the day]]*Tableau32462481012[[#This Row],[Montant dans la devise d''origine / Amount in the original currency]],0)</f>
        <v>0</v>
      </c>
    </row>
    <row r="61" spans="1:8" x14ac:dyDescent="0.2">
      <c r="A61" s="2">
        <f t="shared" si="0"/>
        <v>50</v>
      </c>
      <c r="B61" s="42"/>
      <c r="C61" s="42"/>
      <c r="D61" s="73"/>
      <c r="E61" s="40"/>
      <c r="F61" s="43"/>
      <c r="G61" s="41" t="str">
        <f>IFERROR(IF(Tableau32462481012[[#This Row],[Devise / Currency]]="CAD",1,""),"")</f>
        <v/>
      </c>
      <c r="H61" s="16">
        <f>IFERROR(Tableau32462481012[[#This Row],[*Taux de change du jour / *Exchange rate of the day]]*Tableau32462481012[[#This Row],[Montant dans la devise d''origine / Amount in the original currency]],0)</f>
        <v>0</v>
      </c>
    </row>
  </sheetData>
  <sheetProtection sheet="1" selectLockedCells="1"/>
  <mergeCells count="13">
    <mergeCell ref="A1:H1"/>
    <mergeCell ref="C2:E2"/>
    <mergeCell ref="B4:C4"/>
    <mergeCell ref="F4:H4"/>
    <mergeCell ref="B5:C5"/>
    <mergeCell ref="F5:H5"/>
    <mergeCell ref="J10:K10"/>
    <mergeCell ref="B6:C6"/>
    <mergeCell ref="F6:H6"/>
    <mergeCell ref="B7:C7"/>
    <mergeCell ref="B8:C8"/>
    <mergeCell ref="G8:G10"/>
    <mergeCell ref="B9:D9"/>
  </mergeCells>
  <dataValidations count="5">
    <dataValidation type="list" showInputMessage="1" showErrorMessage="1" error="Choisir dans la liste déroulante / Choose in the drop list" sqref="C12:C61" xr:uid="{00000000-0002-0000-0900-000000000000}">
      <formula1>$J$12:$J$25</formula1>
    </dataValidation>
    <dataValidation type="list" showInputMessage="1" showErrorMessage="1" error="Choisir dans la liste déroulante._x000a_Choose in the drop list" sqref="B7:C7" xr:uid="{00000000-0002-0000-0900-000001000000}">
      <formula1>$M$11:$M$13</formula1>
    </dataValidation>
    <dataValidation type="list" showInputMessage="1" showErrorMessage="1" sqref="E7:E10" xr:uid="{00000000-0002-0000-0900-000002000000}">
      <formula1>$M$17:$M$18</formula1>
    </dataValidation>
    <dataValidation type="list" allowBlank="1" showInputMessage="1" showErrorMessage="1" error="Please select a currency in the list._x000a_SVP, sélectionnez une devise dans la liste._x000a_" sqref="F12:F61" xr:uid="{00000000-0002-0000-0900-000003000000}">
      <formula1>$L$11:$L$28</formula1>
    </dataValidation>
    <dataValidation type="date" allowBlank="1" showInputMessage="1" showErrorMessage="1" error="Please enter the date format of your computer._x000a_SVP, entrez le format de date de votre ordinateur._x000a_" sqref="B12:B61" xr:uid="{00000000-0002-0000-0900-000004000000}">
      <formula1>42370</formula1>
      <formula2>54789</formula2>
    </dataValidation>
  </dataValidations>
  <pageMargins left="0.7" right="0.7" top="0.75" bottom="0.75" header="0.3" footer="0.3"/>
  <pageSetup orientation="landscape" r:id="rId1"/>
  <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61"/>
  <sheetViews>
    <sheetView zoomScale="115" zoomScaleNormal="115" workbookViewId="0">
      <selection activeCell="B4" sqref="B4:C4"/>
    </sheetView>
  </sheetViews>
  <sheetFormatPr baseColWidth="10" defaultColWidth="11.42578125" defaultRowHeight="11.25" x14ac:dyDescent="0.2"/>
  <cols>
    <col min="1" max="1" width="12.42578125" style="1" customWidth="1"/>
    <col min="2" max="2" width="12.140625" style="1" customWidth="1"/>
    <col min="3" max="3" width="12.85546875" style="1" bestFit="1" customWidth="1"/>
    <col min="4" max="4" width="39.85546875" style="1" customWidth="1"/>
    <col min="5" max="5" width="14.42578125" style="1" customWidth="1"/>
    <col min="6" max="6" width="9.28515625" style="1" customWidth="1"/>
    <col min="7" max="7" width="11.140625" style="1" customWidth="1"/>
    <col min="8" max="8" width="9.85546875" style="1" customWidth="1"/>
    <col min="9" max="9" width="11.42578125" style="1"/>
    <col min="10" max="10" width="38.7109375" style="1" customWidth="1"/>
    <col min="11" max="11" width="12.7109375" style="1" customWidth="1"/>
    <col min="12" max="13" width="11.42578125" style="1"/>
    <col min="14" max="14" width="9.7109375" style="1" bestFit="1" customWidth="1"/>
    <col min="15" max="16384" width="11.42578125" style="1"/>
  </cols>
  <sheetData>
    <row r="1" spans="1:15" ht="24" customHeight="1" x14ac:dyDescent="0.2">
      <c r="A1" s="147" t="s">
        <v>59</v>
      </c>
      <c r="B1" s="147"/>
      <c r="C1" s="147"/>
      <c r="D1" s="147"/>
      <c r="E1" s="147"/>
      <c r="F1" s="147"/>
      <c r="G1" s="147"/>
      <c r="H1" s="147"/>
    </row>
    <row r="2" spans="1:15" ht="15" x14ac:dyDescent="0.25">
      <c r="A2" s="3"/>
      <c r="B2" s="3"/>
      <c r="C2" s="148" t="s">
        <v>60</v>
      </c>
      <c r="D2" s="148"/>
      <c r="E2" s="148"/>
    </row>
    <row r="3" spans="1:15" ht="15" x14ac:dyDescent="0.25">
      <c r="D3" s="54"/>
      <c r="E3" s="54"/>
    </row>
    <row r="4" spans="1:15" ht="12.75" customHeight="1" x14ac:dyDescent="0.25">
      <c r="A4" s="29" t="s">
        <v>29</v>
      </c>
      <c r="B4" s="149">
        <f>'Sommaire - Summary'!B3</f>
        <v>0</v>
      </c>
      <c r="C4" s="150"/>
      <c r="D4" s="54"/>
      <c r="E4" s="63"/>
      <c r="F4" s="151"/>
      <c r="G4" s="151"/>
      <c r="H4" s="151"/>
    </row>
    <row r="5" spans="1:15" ht="22.5" customHeight="1" x14ac:dyDescent="0.2">
      <c r="A5" s="30" t="s">
        <v>58</v>
      </c>
      <c r="B5" s="155"/>
      <c r="C5" s="155"/>
      <c r="E5" s="32" t="s">
        <v>30</v>
      </c>
      <c r="F5" s="157"/>
      <c r="G5" s="157"/>
      <c r="H5" s="157"/>
    </row>
    <row r="6" spans="1:15" ht="21" customHeight="1" x14ac:dyDescent="0.2">
      <c r="A6" s="13" t="s">
        <v>27</v>
      </c>
      <c r="B6" s="158"/>
      <c r="C6" s="158"/>
      <c r="E6" s="31" t="s">
        <v>32</v>
      </c>
      <c r="F6" s="156"/>
      <c r="G6" s="156"/>
      <c r="H6" s="156"/>
    </row>
    <row r="7" spans="1:15" ht="22.5" customHeight="1" x14ac:dyDescent="0.2">
      <c r="A7" s="32" t="s">
        <v>57</v>
      </c>
      <c r="B7" s="155"/>
      <c r="C7" s="155"/>
      <c r="D7" s="10"/>
      <c r="E7" s="8"/>
      <c r="G7" s="8"/>
      <c r="H7" s="9"/>
      <c r="M7" s="11"/>
      <c r="N7" s="11"/>
    </row>
    <row r="8" spans="1:15" ht="12.75" customHeight="1" x14ac:dyDescent="0.2">
      <c r="A8" s="13" t="s">
        <v>31</v>
      </c>
      <c r="B8" s="158"/>
      <c r="C8" s="158"/>
      <c r="D8" s="10"/>
      <c r="E8" s="8"/>
      <c r="F8" s="10"/>
      <c r="G8" s="153" t="s">
        <v>56</v>
      </c>
      <c r="H8" s="3"/>
      <c r="M8" s="11"/>
      <c r="N8" s="11"/>
    </row>
    <row r="9" spans="1:15" ht="23.25" customHeight="1" x14ac:dyDescent="0.2">
      <c r="A9" s="32" t="s">
        <v>61</v>
      </c>
      <c r="B9" s="159"/>
      <c r="C9" s="159"/>
      <c r="D9" s="159"/>
      <c r="E9" s="8"/>
      <c r="F9" s="10"/>
      <c r="G9" s="154"/>
      <c r="H9" s="44" t="s">
        <v>0</v>
      </c>
      <c r="M9" s="11"/>
      <c r="N9" s="11"/>
    </row>
    <row r="10" spans="1:15" ht="9.75" customHeight="1" x14ac:dyDescent="0.2">
      <c r="D10" s="10"/>
      <c r="E10" s="8"/>
      <c r="F10" s="10"/>
      <c r="G10" s="154"/>
      <c r="H10" s="7">
        <f>SUM(Tableau3246248101214[Total CAD $])</f>
        <v>0</v>
      </c>
      <c r="J10" s="152" t="s">
        <v>37</v>
      </c>
      <c r="K10" s="152"/>
      <c r="M10" s="11"/>
      <c r="N10" s="11"/>
    </row>
    <row r="11" spans="1:15" ht="62.25" customHeight="1" x14ac:dyDescent="0.25">
      <c r="A11" s="4" t="s">
        <v>33</v>
      </c>
      <c r="B11" s="5" t="s">
        <v>3</v>
      </c>
      <c r="C11" s="5" t="s">
        <v>34</v>
      </c>
      <c r="D11" s="6" t="s">
        <v>2</v>
      </c>
      <c r="E11" s="14" t="s">
        <v>35</v>
      </c>
      <c r="F11" s="5" t="s">
        <v>36</v>
      </c>
      <c r="G11" s="5" t="s">
        <v>55</v>
      </c>
      <c r="H11" s="6" t="s">
        <v>28</v>
      </c>
      <c r="J11" s="17" t="s">
        <v>38</v>
      </c>
      <c r="K11" s="18" t="s">
        <v>0</v>
      </c>
      <c r="L11" s="33" t="s">
        <v>5</v>
      </c>
      <c r="M11" s="33" t="s">
        <v>8</v>
      </c>
      <c r="N11" s="11"/>
    </row>
    <row r="12" spans="1:15" x14ac:dyDescent="0.2">
      <c r="A12" s="2">
        <f>ROW(A1)</f>
        <v>1</v>
      </c>
      <c r="B12" s="35"/>
      <c r="C12" s="36"/>
      <c r="D12" s="72"/>
      <c r="E12" s="37"/>
      <c r="F12" s="38"/>
      <c r="G12" s="39" t="str">
        <f>IFERROR(IF(Tableau3246248101214[[#This Row],[Devise / Currency]]="CAD",1,""),"")</f>
        <v/>
      </c>
      <c r="H12" s="15">
        <f>IFERROR(Tableau3246248101214[[#This Row],[*Taux de change du jour / *Exchange rate of the day]]*Tableau3246248101214[[#This Row],[Montant dans la devise d''origine / Amount in the original currency]],0)</f>
        <v>0</v>
      </c>
      <c r="J12" s="19" t="s">
        <v>39</v>
      </c>
      <c r="K12" s="20">
        <f>SUMIF(Tableau3246248101214[Type de dépense (voir liste déroulante) / Expense type (choose in drop list)],Tableau257359111315[[#This Row],[Sommaire des dépenses / Expenses summary]],Tableau3246248101214[Total CAD $])</f>
        <v>0</v>
      </c>
      <c r="L12" s="33" t="s">
        <v>6</v>
      </c>
      <c r="M12" s="33" t="s">
        <v>9</v>
      </c>
      <c r="N12" s="11"/>
    </row>
    <row r="13" spans="1:15" x14ac:dyDescent="0.2">
      <c r="A13" s="2">
        <f t="shared" ref="A13:A61" si="0">ROW(A2)</f>
        <v>2</v>
      </c>
      <c r="B13" s="35"/>
      <c r="C13" s="36"/>
      <c r="D13" s="72"/>
      <c r="E13" s="37"/>
      <c r="F13" s="38"/>
      <c r="G13" s="39" t="str">
        <f>IFERROR(IF(Tableau3246248101214[[#This Row],[Devise / Currency]]="CAD",1,""),"")</f>
        <v/>
      </c>
      <c r="H13" s="15">
        <f>IFERROR(Tableau3246248101214[[#This Row],[*Taux de change du jour / *Exchange rate of the day]]*Tableau3246248101214[[#This Row],[Montant dans la devise d''origine / Amount in the original currency]],0)</f>
        <v>0</v>
      </c>
      <c r="J13" s="19" t="s">
        <v>40</v>
      </c>
      <c r="K13" s="20">
        <f>SUMIF(Tableau3246248101214[Type de dépense (voir liste déroulante) / Expense type (choose in drop list)],Tableau257359111315[[#This Row],[Sommaire des dépenses / Expenses summary]],Tableau3246248101214[Total CAD $])</f>
        <v>0</v>
      </c>
      <c r="L13" s="33" t="s">
        <v>7</v>
      </c>
      <c r="M13" s="33" t="s">
        <v>10</v>
      </c>
      <c r="N13" s="11"/>
    </row>
    <row r="14" spans="1:15" x14ac:dyDescent="0.2">
      <c r="A14" s="2">
        <f t="shared" si="0"/>
        <v>3</v>
      </c>
      <c r="B14" s="35"/>
      <c r="C14" s="36"/>
      <c r="D14" s="72"/>
      <c r="E14" s="37"/>
      <c r="F14" s="38"/>
      <c r="G14" s="39" t="str">
        <f>IFERROR(IF(Tableau3246248101214[[#This Row],[Devise / Currency]]="CAD",1,""),"")</f>
        <v/>
      </c>
      <c r="H14" s="15">
        <f>IFERROR(Tableau3246248101214[[#This Row],[*Taux de change du jour / *Exchange rate of the day]]*Tableau3246248101214[[#This Row],[Montant dans la devise d''origine / Amount in the original currency]],0)</f>
        <v>0</v>
      </c>
      <c r="J14" s="19" t="s">
        <v>41</v>
      </c>
      <c r="K14" s="20">
        <f>SUMIF(Tableau3246248101214[Type de dépense (voir liste déroulante) / Expense type (choose in drop list)],Tableau257359111315[[#This Row],[Sommaire des dépenses / Expenses summary]],Tableau3246248101214[Total CAD $])</f>
        <v>0</v>
      </c>
      <c r="L14" s="33" t="s">
        <v>11</v>
      </c>
      <c r="M14" s="34"/>
      <c r="N14" s="11"/>
    </row>
    <row r="15" spans="1:15" x14ac:dyDescent="0.2">
      <c r="A15" s="2">
        <f t="shared" si="0"/>
        <v>4</v>
      </c>
      <c r="B15" s="35"/>
      <c r="C15" s="36"/>
      <c r="D15" s="72"/>
      <c r="E15" s="37"/>
      <c r="F15" s="38"/>
      <c r="G15" s="39" t="str">
        <f>IFERROR(IF(Tableau3246248101214[[#This Row],[Devise / Currency]]="CAD",1,""),"")</f>
        <v/>
      </c>
      <c r="H15" s="15">
        <f>IFERROR(Tableau3246248101214[[#This Row],[*Taux de change du jour / *Exchange rate of the day]]*Tableau3246248101214[[#This Row],[Montant dans la devise d''origine / Amount in the original currency]],0)</f>
        <v>0</v>
      </c>
      <c r="J15" s="21" t="s">
        <v>42</v>
      </c>
      <c r="K15" s="20">
        <f>SUMIF(Tableau3246248101214[Type de dépense (voir liste déroulante) / Expense type (choose in drop list)],Tableau257359111315[[#This Row],[Sommaire des dépenses / Expenses summary]],Tableau3246248101214[Total CAD $])</f>
        <v>0</v>
      </c>
      <c r="L15" s="33" t="s">
        <v>12</v>
      </c>
      <c r="M15" s="34" t="s">
        <v>26</v>
      </c>
      <c r="N15" s="11"/>
      <c r="O15" s="12"/>
    </row>
    <row r="16" spans="1:15" x14ac:dyDescent="0.2">
      <c r="A16" s="2">
        <f t="shared" si="0"/>
        <v>5</v>
      </c>
      <c r="B16" s="35"/>
      <c r="C16" s="36"/>
      <c r="D16" s="72"/>
      <c r="E16" s="37"/>
      <c r="F16" s="38"/>
      <c r="G16" s="39" t="str">
        <f>IFERROR(IF(Tableau3246248101214[[#This Row],[Devise / Currency]]="CAD",1,""),"")</f>
        <v/>
      </c>
      <c r="H16" s="15">
        <f>IFERROR(Tableau3246248101214[[#This Row],[*Taux de change du jour / *Exchange rate of the day]]*Tableau3246248101214[[#This Row],[Montant dans la devise d''origine / Amount in the original currency]],0)</f>
        <v>0</v>
      </c>
      <c r="J16" s="21" t="s">
        <v>43</v>
      </c>
      <c r="K16" s="20">
        <f>SUMIF(Tableau3246248101214[Type de dépense (voir liste déroulante) / Expense type (choose in drop list)],Tableau257359111315[[#This Row],[Sommaire des dépenses / Expenses summary]],Tableau3246248101214[Total CAD $])</f>
        <v>0</v>
      </c>
      <c r="L16" s="33" t="s">
        <v>13</v>
      </c>
      <c r="M16" s="34"/>
      <c r="N16" s="11"/>
      <c r="O16" s="12"/>
    </row>
    <row r="17" spans="1:15" x14ac:dyDescent="0.2">
      <c r="A17" s="2">
        <f t="shared" si="0"/>
        <v>6</v>
      </c>
      <c r="B17" s="35"/>
      <c r="C17" s="36"/>
      <c r="D17" s="72"/>
      <c r="E17" s="37"/>
      <c r="F17" s="38"/>
      <c r="G17" s="39" t="str">
        <f>IFERROR(IF(Tableau3246248101214[[#This Row],[Devise / Currency]]="CAD",1,""),"")</f>
        <v/>
      </c>
      <c r="H17" s="15">
        <f>IFERROR(Tableau3246248101214[[#This Row],[*Taux de change du jour / *Exchange rate of the day]]*Tableau3246248101214[[#This Row],[Montant dans la devise d''origine / Amount in the original currency]],0)</f>
        <v>0</v>
      </c>
      <c r="J17" s="21" t="s">
        <v>44</v>
      </c>
      <c r="K17" s="20">
        <f>SUMIF(Tableau3246248101214[Type de dépense (voir liste déroulante) / Expense type (choose in drop list)],Tableau257359111315[[#This Row],[Sommaire des dépenses / Expenses summary]],Tableau3246248101214[Total CAD $])</f>
        <v>0</v>
      </c>
      <c r="L17" s="33" t="s">
        <v>14</v>
      </c>
      <c r="M17" s="34"/>
      <c r="N17" s="11"/>
      <c r="O17" s="12"/>
    </row>
    <row r="18" spans="1:15" x14ac:dyDescent="0.2">
      <c r="A18" s="2">
        <f t="shared" si="0"/>
        <v>7</v>
      </c>
      <c r="B18" s="35"/>
      <c r="C18" s="36"/>
      <c r="D18" s="72"/>
      <c r="E18" s="37"/>
      <c r="F18" s="38"/>
      <c r="G18" s="39" t="str">
        <f>IFERROR(IF(Tableau3246248101214[[#This Row],[Devise / Currency]]="CAD",1,""),"")</f>
        <v/>
      </c>
      <c r="H18" s="15">
        <f>IFERROR(Tableau3246248101214[[#This Row],[*Taux de change du jour / *Exchange rate of the day]]*Tableau3246248101214[[#This Row],[Montant dans la devise d''origine / Amount in the original currency]],0)</f>
        <v>0</v>
      </c>
      <c r="J18" s="19" t="s">
        <v>45</v>
      </c>
      <c r="K18" s="20">
        <f>SUMIF(Tableau3246248101214[Type de dépense (voir liste déroulante) / Expense type (choose in drop list)],Tableau257359111315[[#This Row],[Sommaire des dépenses / Expenses summary]],Tableau3246248101214[Total CAD $])</f>
        <v>0</v>
      </c>
      <c r="L18" s="33" t="s">
        <v>15</v>
      </c>
      <c r="M18" s="34"/>
      <c r="N18" s="11"/>
      <c r="O18" s="12"/>
    </row>
    <row r="19" spans="1:15" x14ac:dyDescent="0.2">
      <c r="A19" s="2">
        <f t="shared" si="0"/>
        <v>8</v>
      </c>
      <c r="B19" s="35"/>
      <c r="C19" s="36"/>
      <c r="D19" s="72"/>
      <c r="E19" s="37"/>
      <c r="F19" s="38"/>
      <c r="G19" s="39" t="str">
        <f>IFERROR(IF(Tableau3246248101214[[#This Row],[Devise / Currency]]="CAD",1,""),"")</f>
        <v/>
      </c>
      <c r="H19" s="15">
        <f>IFERROR(Tableau3246248101214[[#This Row],[*Taux de change du jour / *Exchange rate of the day]]*Tableau3246248101214[[#This Row],[Montant dans la devise d''origine / Amount in the original currency]],0)</f>
        <v>0</v>
      </c>
      <c r="J19" s="19" t="s">
        <v>1</v>
      </c>
      <c r="K19" s="20">
        <f>SUMIF(Tableau3246248101214[Type de dépense (voir liste déroulante) / Expense type (choose in drop list)],Tableau257359111315[[#This Row],[Sommaire des dépenses / Expenses summary]],Tableau3246248101214[Total CAD $])</f>
        <v>0</v>
      </c>
      <c r="L19" s="33" t="s">
        <v>16</v>
      </c>
      <c r="M19" s="34"/>
      <c r="N19" s="11"/>
      <c r="O19" s="12"/>
    </row>
    <row r="20" spans="1:15" x14ac:dyDescent="0.2">
      <c r="A20" s="2">
        <f t="shared" si="0"/>
        <v>9</v>
      </c>
      <c r="B20" s="35"/>
      <c r="C20" s="36"/>
      <c r="D20" s="72"/>
      <c r="E20" s="37"/>
      <c r="F20" s="38"/>
      <c r="G20" s="39" t="str">
        <f>IFERROR(IF(Tableau3246248101214[[#This Row],[Devise / Currency]]="CAD",1,""),"")</f>
        <v/>
      </c>
      <c r="H20" s="15">
        <f>IFERROR(Tableau3246248101214[[#This Row],[*Taux de change du jour / *Exchange rate of the day]]*Tableau3246248101214[[#This Row],[Montant dans la devise d''origine / Amount in the original currency]],0)</f>
        <v>0</v>
      </c>
      <c r="J20" s="19" t="s">
        <v>46</v>
      </c>
      <c r="K20" s="20">
        <f>SUMIF(Tableau3246248101214[Type de dépense (voir liste déroulante) / Expense type (choose in drop list)],Tableau257359111315[[#This Row],[Sommaire des dépenses / Expenses summary]],Tableau3246248101214[Total CAD $])</f>
        <v>0</v>
      </c>
      <c r="L20" s="33" t="s">
        <v>17</v>
      </c>
      <c r="M20" s="34"/>
      <c r="N20" s="11"/>
      <c r="O20" s="12"/>
    </row>
    <row r="21" spans="1:15" x14ac:dyDescent="0.2">
      <c r="A21" s="2">
        <f t="shared" si="0"/>
        <v>10</v>
      </c>
      <c r="B21" s="35"/>
      <c r="C21" s="36"/>
      <c r="D21" s="72"/>
      <c r="E21" s="37"/>
      <c r="F21" s="38"/>
      <c r="G21" s="39" t="str">
        <f>IFERROR(IF(Tableau3246248101214[[#This Row],[Devise / Currency]]="CAD",1,""),"")</f>
        <v/>
      </c>
      <c r="H21" s="15">
        <f>IFERROR(Tableau3246248101214[[#This Row],[*Taux de change du jour / *Exchange rate of the day]]*Tableau3246248101214[[#This Row],[Montant dans la devise d''origine / Amount in the original currency]],0)</f>
        <v>0</v>
      </c>
      <c r="J21" s="21" t="s">
        <v>47</v>
      </c>
      <c r="K21" s="20">
        <f>SUMIF(Tableau3246248101214[Type de dépense (voir liste déroulante) / Expense type (choose in drop list)],Tableau257359111315[[#This Row],[Sommaire des dépenses / Expenses summary]],Tableau3246248101214[Total CAD $])</f>
        <v>0</v>
      </c>
      <c r="L21" s="33" t="s">
        <v>18</v>
      </c>
      <c r="M21" s="34"/>
      <c r="N21" s="11"/>
      <c r="O21" s="12"/>
    </row>
    <row r="22" spans="1:15" x14ac:dyDescent="0.2">
      <c r="A22" s="2">
        <f t="shared" si="0"/>
        <v>11</v>
      </c>
      <c r="B22" s="35"/>
      <c r="C22" s="36"/>
      <c r="D22" s="72"/>
      <c r="E22" s="37"/>
      <c r="F22" s="38"/>
      <c r="G22" s="39" t="str">
        <f>IFERROR(IF(Tableau3246248101214[[#This Row],[Devise / Currency]]="CAD",1,""),"")</f>
        <v/>
      </c>
      <c r="H22" s="15">
        <f>IFERROR(Tableau3246248101214[[#This Row],[*Taux de change du jour / *Exchange rate of the day]]*Tableau3246248101214[[#This Row],[Montant dans la devise d''origine / Amount in the original currency]],0)</f>
        <v>0</v>
      </c>
      <c r="J22" s="21" t="s">
        <v>48</v>
      </c>
      <c r="K22" s="20">
        <f>SUMIF(Tableau3246248101214[Type de dépense (voir liste déroulante) / Expense type (choose in drop list)],Tableau257359111315[[#This Row],[Sommaire des dépenses / Expenses summary]],Tableau3246248101214[Total CAD $])</f>
        <v>0</v>
      </c>
      <c r="L22" s="33" t="s">
        <v>19</v>
      </c>
      <c r="M22" s="34"/>
      <c r="N22" s="11"/>
      <c r="O22" s="12"/>
    </row>
    <row r="23" spans="1:15" x14ac:dyDescent="0.2">
      <c r="A23" s="2">
        <f t="shared" si="0"/>
        <v>12</v>
      </c>
      <c r="B23" s="35"/>
      <c r="C23" s="36"/>
      <c r="D23" s="72"/>
      <c r="E23" s="40"/>
      <c r="F23" s="38"/>
      <c r="G23" s="41" t="str">
        <f>IFERROR(IF(Tableau3246248101214[[#This Row],[Devise / Currency]]="CAD",1,""),"")</f>
        <v/>
      </c>
      <c r="H23" s="16">
        <f>IFERROR(Tableau3246248101214[[#This Row],[*Taux de change du jour / *Exchange rate of the day]]*Tableau3246248101214[[#This Row],[Montant dans la devise d''origine / Amount in the original currency]],0)</f>
        <v>0</v>
      </c>
      <c r="J23" s="21" t="s">
        <v>49</v>
      </c>
      <c r="K23" s="20">
        <f>SUMIF(Tableau3246248101214[Type de dépense (voir liste déroulante) / Expense type (choose in drop list)],Tableau257359111315[[#This Row],[Sommaire des dépenses / Expenses summary]],Tableau3246248101214[Total CAD $])</f>
        <v>0</v>
      </c>
      <c r="L23" s="33" t="s">
        <v>20</v>
      </c>
      <c r="M23" s="34"/>
      <c r="N23" s="11"/>
      <c r="O23" s="12"/>
    </row>
    <row r="24" spans="1:15" x14ac:dyDescent="0.2">
      <c r="A24" s="2">
        <f t="shared" si="0"/>
        <v>13</v>
      </c>
      <c r="B24" s="35"/>
      <c r="C24" s="36"/>
      <c r="D24" s="72"/>
      <c r="E24" s="40"/>
      <c r="F24" s="38"/>
      <c r="G24" s="41" t="str">
        <f>IFERROR(IF(Tableau3246248101214[[#This Row],[Devise / Currency]]="CAD",1,""),"")</f>
        <v/>
      </c>
      <c r="H24" s="16">
        <f>IFERROR(Tableau3246248101214[[#This Row],[*Taux de change du jour / *Exchange rate of the day]]*Tableau3246248101214[[#This Row],[Montant dans la devise d''origine / Amount in the original currency]],0)</f>
        <v>0</v>
      </c>
      <c r="J24" s="19" t="s">
        <v>50</v>
      </c>
      <c r="K24" s="20">
        <f>SUMIF(Tableau3246248101214[Type de dépense (voir liste déroulante) / Expense type (choose in drop list)],Tableau257359111315[[#This Row],[Sommaire des dépenses / Expenses summary]],Tableau3246248101214[Total CAD $])</f>
        <v>0</v>
      </c>
      <c r="L24" s="33" t="s">
        <v>21</v>
      </c>
      <c r="M24" s="34"/>
      <c r="N24" s="11"/>
      <c r="O24" s="12"/>
    </row>
    <row r="25" spans="1:15" x14ac:dyDescent="0.2">
      <c r="A25" s="2">
        <f t="shared" si="0"/>
        <v>14</v>
      </c>
      <c r="B25" s="35"/>
      <c r="C25" s="36"/>
      <c r="D25" s="72"/>
      <c r="E25" s="40"/>
      <c r="F25" s="38"/>
      <c r="G25" s="41" t="str">
        <f>IFERROR(IF(Tableau3246248101214[[#This Row],[Devise / Currency]]="CAD",1,""),"")</f>
        <v/>
      </c>
      <c r="H25" s="16">
        <f>IFERROR(Tableau3246248101214[[#This Row],[*Taux de change du jour / *Exchange rate of the day]]*Tableau3246248101214[[#This Row],[Montant dans la devise d''origine / Amount in the original currency]],0)</f>
        <v>0</v>
      </c>
      <c r="J25" s="19" t="s">
        <v>51</v>
      </c>
      <c r="K25" s="20">
        <f>SUMIF(Tableau3246248101214[Type de dépense (voir liste déroulante) / Expense type (choose in drop list)],Tableau257359111315[[#This Row],[Sommaire des dépenses / Expenses summary]],Tableau3246248101214[Total CAD $])</f>
        <v>0</v>
      </c>
      <c r="L25" s="33" t="s">
        <v>22</v>
      </c>
      <c r="M25" s="34"/>
      <c r="N25" s="11"/>
      <c r="O25" s="12"/>
    </row>
    <row r="26" spans="1:15" x14ac:dyDescent="0.2">
      <c r="A26" s="2">
        <f t="shared" si="0"/>
        <v>15</v>
      </c>
      <c r="B26" s="35"/>
      <c r="C26" s="36"/>
      <c r="D26" s="72"/>
      <c r="E26" s="40"/>
      <c r="F26" s="38"/>
      <c r="G26" s="41" t="str">
        <f>IFERROR(IF(Tableau3246248101214[[#This Row],[Devise / Currency]]="CAD",1,""),"")</f>
        <v/>
      </c>
      <c r="H26" s="16">
        <f>IFERROR(Tableau3246248101214[[#This Row],[*Taux de change du jour / *Exchange rate of the day]]*Tableau3246248101214[[#This Row],[Montant dans la devise d''origine / Amount in the original currency]],0)</f>
        <v>0</v>
      </c>
      <c r="J26" s="22" t="s">
        <v>0</v>
      </c>
      <c r="K26" s="23">
        <f>SUBTOTAL(109,Tableau257359111315[Total])</f>
        <v>0</v>
      </c>
      <c r="L26" s="33" t="s">
        <v>23</v>
      </c>
      <c r="M26" s="34"/>
      <c r="N26" s="11"/>
      <c r="O26" s="12"/>
    </row>
    <row r="27" spans="1:15" x14ac:dyDescent="0.2">
      <c r="A27" s="2">
        <f t="shared" si="0"/>
        <v>16</v>
      </c>
      <c r="B27" s="35"/>
      <c r="C27" s="36"/>
      <c r="D27" s="72"/>
      <c r="E27" s="40"/>
      <c r="F27" s="38"/>
      <c r="G27" s="41" t="str">
        <f>IFERROR(IF(Tableau3246248101214[[#This Row],[Devise / Currency]]="CAD",1,""),"")</f>
        <v/>
      </c>
      <c r="H27" s="16">
        <f>IFERROR(Tableau3246248101214[[#This Row],[*Taux de change du jour / *Exchange rate of the day]]*Tableau3246248101214[[#This Row],[Montant dans la devise d''origine / Amount in the original currency]],0)</f>
        <v>0</v>
      </c>
      <c r="L27" s="33" t="s">
        <v>24</v>
      </c>
      <c r="M27" s="34"/>
      <c r="N27" s="11"/>
      <c r="O27" s="12"/>
    </row>
    <row r="28" spans="1:15" x14ac:dyDescent="0.2">
      <c r="A28" s="2">
        <f t="shared" si="0"/>
        <v>17</v>
      </c>
      <c r="B28" s="35"/>
      <c r="C28" s="36"/>
      <c r="D28" s="72"/>
      <c r="E28" s="40"/>
      <c r="F28" s="38"/>
      <c r="G28" s="41" t="str">
        <f>IFERROR(IF(Tableau3246248101214[[#This Row],[Devise / Currency]]="CAD",1,""),"")</f>
        <v/>
      </c>
      <c r="H28" s="16">
        <f>IFERROR(Tableau3246248101214[[#This Row],[*Taux de change du jour / *Exchange rate of the day]]*Tableau3246248101214[[#This Row],[Montant dans la devise d''origine / Amount in the original currency]],0)</f>
        <v>0</v>
      </c>
      <c r="L28" s="33" t="s">
        <v>25</v>
      </c>
      <c r="M28" s="34"/>
      <c r="N28" s="11"/>
      <c r="O28" s="12"/>
    </row>
    <row r="29" spans="1:15" x14ac:dyDescent="0.2">
      <c r="A29" s="2">
        <f t="shared" si="0"/>
        <v>18</v>
      </c>
      <c r="B29" s="35"/>
      <c r="C29" s="36"/>
      <c r="D29" s="73"/>
      <c r="E29" s="40"/>
      <c r="F29" s="38"/>
      <c r="G29" s="41" t="str">
        <f>IFERROR(IF(Tableau3246248101214[[#This Row],[Devise / Currency]]="CAD",1,""),"")</f>
        <v/>
      </c>
      <c r="H29" s="16">
        <f>IFERROR(Tableau3246248101214[[#This Row],[*Taux de change du jour / *Exchange rate of the day]]*Tableau3246248101214[[#This Row],[Montant dans la devise d''origine / Amount in the original currency]],0)</f>
        <v>0</v>
      </c>
      <c r="L29" s="34"/>
      <c r="M29" s="34"/>
      <c r="N29" s="11"/>
      <c r="O29" s="12"/>
    </row>
    <row r="30" spans="1:15" x14ac:dyDescent="0.2">
      <c r="A30" s="2">
        <f t="shared" si="0"/>
        <v>19</v>
      </c>
      <c r="B30" s="35"/>
      <c r="C30" s="36"/>
      <c r="D30" s="73"/>
      <c r="E30" s="40"/>
      <c r="F30" s="38"/>
      <c r="G30" s="41" t="str">
        <f>IFERROR(IF(Tableau3246248101214[[#This Row],[Devise / Currency]]="CAD",1,""),"")</f>
        <v/>
      </c>
      <c r="H30" s="16">
        <f>IFERROR(Tableau3246248101214[[#This Row],[*Taux de change du jour / *Exchange rate of the day]]*Tableau3246248101214[[#This Row],[Montant dans la devise d''origine / Amount in the original currency]],0)</f>
        <v>0</v>
      </c>
      <c r="L30" s="34"/>
      <c r="M30" s="34"/>
      <c r="N30" s="11"/>
      <c r="O30" s="11"/>
    </row>
    <row r="31" spans="1:15" x14ac:dyDescent="0.2">
      <c r="A31" s="2">
        <f t="shared" si="0"/>
        <v>20</v>
      </c>
      <c r="B31" s="35"/>
      <c r="C31" s="36"/>
      <c r="D31" s="73"/>
      <c r="E31" s="40"/>
      <c r="F31" s="38"/>
      <c r="G31" s="41" t="str">
        <f>IFERROR(IF(Tableau3246248101214[[#This Row],[Devise / Currency]]="CAD",1,""),"")</f>
        <v/>
      </c>
      <c r="H31" s="16">
        <f>IFERROR(Tableau3246248101214[[#This Row],[*Taux de change du jour / *Exchange rate of the day]]*Tableau3246248101214[[#This Row],[Montant dans la devise d''origine / Amount in the original currency]],0)</f>
        <v>0</v>
      </c>
      <c r="L31" s="11"/>
      <c r="M31" s="11"/>
      <c r="N31" s="11"/>
    </row>
    <row r="32" spans="1:15" x14ac:dyDescent="0.2">
      <c r="A32" s="2">
        <f t="shared" si="0"/>
        <v>21</v>
      </c>
      <c r="B32" s="42"/>
      <c r="C32" s="42"/>
      <c r="D32" s="73"/>
      <c r="E32" s="40"/>
      <c r="F32" s="43"/>
      <c r="G32" s="41" t="str">
        <f>IFERROR(IF(Tableau3246248101214[[#This Row],[Devise / Currency]]="CAD",1,""),"")</f>
        <v/>
      </c>
      <c r="H32" s="16">
        <f>IFERROR(Tableau3246248101214[[#This Row],[*Taux de change du jour / *Exchange rate of the day]]*Tableau3246248101214[[#This Row],[Montant dans la devise d''origine / Amount in the original currency]],0)</f>
        <v>0</v>
      </c>
      <c r="L32" s="11"/>
      <c r="M32" s="11"/>
      <c r="N32" s="11"/>
    </row>
    <row r="33" spans="1:14" x14ac:dyDescent="0.2">
      <c r="A33" s="2">
        <f t="shared" si="0"/>
        <v>22</v>
      </c>
      <c r="B33" s="42"/>
      <c r="C33" s="42"/>
      <c r="D33" s="73"/>
      <c r="E33" s="40"/>
      <c r="F33" s="43"/>
      <c r="G33" s="41" t="str">
        <f>IFERROR(IF(Tableau3246248101214[[#This Row],[Devise / Currency]]="CAD",1,""),"")</f>
        <v/>
      </c>
      <c r="H33" s="16">
        <f>IFERROR(Tableau3246248101214[[#This Row],[*Taux de change du jour / *Exchange rate of the day]]*Tableau3246248101214[[#This Row],[Montant dans la devise d''origine / Amount in the original currency]],0)</f>
        <v>0</v>
      </c>
      <c r="M33" s="11"/>
      <c r="N33" s="11"/>
    </row>
    <row r="34" spans="1:14" x14ac:dyDescent="0.2">
      <c r="A34" s="2">
        <f t="shared" si="0"/>
        <v>23</v>
      </c>
      <c r="B34" s="42"/>
      <c r="C34" s="42"/>
      <c r="D34" s="73"/>
      <c r="E34" s="40"/>
      <c r="F34" s="43"/>
      <c r="G34" s="41" t="str">
        <f>IFERROR(IF(Tableau3246248101214[[#This Row],[Devise / Currency]]="CAD",1,""),"")</f>
        <v/>
      </c>
      <c r="H34" s="16">
        <f>IFERROR(Tableau3246248101214[[#This Row],[*Taux de change du jour / *Exchange rate of the day]]*Tableau3246248101214[[#This Row],[Montant dans la devise d''origine / Amount in the original currency]],0)</f>
        <v>0</v>
      </c>
      <c r="M34" s="11"/>
      <c r="N34" s="11"/>
    </row>
    <row r="35" spans="1:14" x14ac:dyDescent="0.2">
      <c r="A35" s="2">
        <f t="shared" si="0"/>
        <v>24</v>
      </c>
      <c r="B35" s="42"/>
      <c r="C35" s="42"/>
      <c r="D35" s="73"/>
      <c r="E35" s="40"/>
      <c r="F35" s="43"/>
      <c r="G35" s="41" t="str">
        <f>IFERROR(IF(Tableau3246248101214[[#This Row],[Devise / Currency]]="CAD",1,""),"")</f>
        <v/>
      </c>
      <c r="H35" s="16">
        <f>IFERROR(Tableau3246248101214[[#This Row],[*Taux de change du jour / *Exchange rate of the day]]*Tableau3246248101214[[#This Row],[Montant dans la devise d''origine / Amount in the original currency]],0)</f>
        <v>0</v>
      </c>
      <c r="M35" s="11"/>
      <c r="N35" s="11"/>
    </row>
    <row r="36" spans="1:14" x14ac:dyDescent="0.2">
      <c r="A36" s="2">
        <f t="shared" si="0"/>
        <v>25</v>
      </c>
      <c r="B36" s="42"/>
      <c r="C36" s="42"/>
      <c r="D36" s="73"/>
      <c r="E36" s="40"/>
      <c r="F36" s="43"/>
      <c r="G36" s="41" t="str">
        <f>IFERROR(IF(Tableau3246248101214[[#This Row],[Devise / Currency]]="CAD",1,""),"")</f>
        <v/>
      </c>
      <c r="H36" s="16">
        <f>IFERROR(Tableau3246248101214[[#This Row],[*Taux de change du jour / *Exchange rate of the day]]*Tableau3246248101214[[#This Row],[Montant dans la devise d''origine / Amount in the original currency]],0)</f>
        <v>0</v>
      </c>
    </row>
    <row r="37" spans="1:14" x14ac:dyDescent="0.2">
      <c r="A37" s="2">
        <f t="shared" si="0"/>
        <v>26</v>
      </c>
      <c r="B37" s="42"/>
      <c r="C37" s="42"/>
      <c r="D37" s="73"/>
      <c r="E37" s="40"/>
      <c r="F37" s="43"/>
      <c r="G37" s="41" t="str">
        <f>IFERROR(IF(Tableau3246248101214[[#This Row],[Devise / Currency]]="CAD",1,""),"")</f>
        <v/>
      </c>
      <c r="H37" s="16">
        <f>IFERROR(Tableau3246248101214[[#This Row],[*Taux de change du jour / *Exchange rate of the day]]*Tableau3246248101214[[#This Row],[Montant dans la devise d''origine / Amount in the original currency]],0)</f>
        <v>0</v>
      </c>
    </row>
    <row r="38" spans="1:14" x14ac:dyDescent="0.2">
      <c r="A38" s="2">
        <f t="shared" si="0"/>
        <v>27</v>
      </c>
      <c r="B38" s="42"/>
      <c r="C38" s="42"/>
      <c r="D38" s="73"/>
      <c r="E38" s="40"/>
      <c r="F38" s="43"/>
      <c r="G38" s="41" t="str">
        <f>IFERROR(IF(Tableau3246248101214[[#This Row],[Devise / Currency]]="CAD",1,""),"")</f>
        <v/>
      </c>
      <c r="H38" s="16">
        <f>IFERROR(Tableau3246248101214[[#This Row],[*Taux de change du jour / *Exchange rate of the day]]*Tableau3246248101214[[#This Row],[Montant dans la devise d''origine / Amount in the original currency]],0)</f>
        <v>0</v>
      </c>
    </row>
    <row r="39" spans="1:14" x14ac:dyDescent="0.2">
      <c r="A39" s="2">
        <f t="shared" si="0"/>
        <v>28</v>
      </c>
      <c r="B39" s="42"/>
      <c r="C39" s="42"/>
      <c r="D39" s="73"/>
      <c r="E39" s="40"/>
      <c r="F39" s="43"/>
      <c r="G39" s="41" t="str">
        <f>IFERROR(IF(Tableau3246248101214[[#This Row],[Devise / Currency]]="CAD",1,""),"")</f>
        <v/>
      </c>
      <c r="H39" s="16">
        <f>IFERROR(Tableau3246248101214[[#This Row],[*Taux de change du jour / *Exchange rate of the day]]*Tableau3246248101214[[#This Row],[Montant dans la devise d''origine / Amount in the original currency]],0)</f>
        <v>0</v>
      </c>
    </row>
    <row r="40" spans="1:14" x14ac:dyDescent="0.2">
      <c r="A40" s="2">
        <f t="shared" si="0"/>
        <v>29</v>
      </c>
      <c r="B40" s="42"/>
      <c r="C40" s="42"/>
      <c r="D40" s="73"/>
      <c r="E40" s="40"/>
      <c r="F40" s="43"/>
      <c r="G40" s="41" t="str">
        <f>IFERROR(IF(Tableau3246248101214[[#This Row],[Devise / Currency]]="CAD",1,""),"")</f>
        <v/>
      </c>
      <c r="H40" s="16">
        <f>IFERROR(Tableau3246248101214[[#This Row],[*Taux de change du jour / *Exchange rate of the day]]*Tableau3246248101214[[#This Row],[Montant dans la devise d''origine / Amount in the original currency]],0)</f>
        <v>0</v>
      </c>
    </row>
    <row r="41" spans="1:14" x14ac:dyDescent="0.2">
      <c r="A41" s="2">
        <f t="shared" si="0"/>
        <v>30</v>
      </c>
      <c r="B41" s="42"/>
      <c r="C41" s="42"/>
      <c r="D41" s="73"/>
      <c r="E41" s="40"/>
      <c r="F41" s="43"/>
      <c r="G41" s="41" t="str">
        <f>IFERROR(IF(Tableau3246248101214[[#This Row],[Devise / Currency]]="CAD",1,""),"")</f>
        <v/>
      </c>
      <c r="H41" s="16">
        <f>IFERROR(Tableau3246248101214[[#This Row],[*Taux de change du jour / *Exchange rate of the day]]*Tableau3246248101214[[#This Row],[Montant dans la devise d''origine / Amount in the original currency]],0)</f>
        <v>0</v>
      </c>
    </row>
    <row r="42" spans="1:14" x14ac:dyDescent="0.2">
      <c r="A42" s="2">
        <f t="shared" si="0"/>
        <v>31</v>
      </c>
      <c r="B42" s="42"/>
      <c r="C42" s="42"/>
      <c r="D42" s="73"/>
      <c r="E42" s="40"/>
      <c r="F42" s="43"/>
      <c r="G42" s="41" t="str">
        <f>IFERROR(IF(Tableau3246248101214[[#This Row],[Devise / Currency]]="CAD",1,""),"")</f>
        <v/>
      </c>
      <c r="H42" s="16">
        <f>IFERROR(Tableau3246248101214[[#This Row],[*Taux de change du jour / *Exchange rate of the day]]*Tableau3246248101214[[#This Row],[Montant dans la devise d''origine / Amount in the original currency]],0)</f>
        <v>0</v>
      </c>
    </row>
    <row r="43" spans="1:14" x14ac:dyDescent="0.2">
      <c r="A43" s="2">
        <f t="shared" si="0"/>
        <v>32</v>
      </c>
      <c r="B43" s="42"/>
      <c r="C43" s="42"/>
      <c r="D43" s="73"/>
      <c r="E43" s="40"/>
      <c r="F43" s="43"/>
      <c r="G43" s="41" t="str">
        <f>IFERROR(IF(Tableau3246248101214[[#This Row],[Devise / Currency]]="CAD",1,""),"")</f>
        <v/>
      </c>
      <c r="H43" s="16">
        <f>IFERROR(Tableau3246248101214[[#This Row],[*Taux de change du jour / *Exchange rate of the day]]*Tableau3246248101214[[#This Row],[Montant dans la devise d''origine / Amount in the original currency]],0)</f>
        <v>0</v>
      </c>
    </row>
    <row r="44" spans="1:14" x14ac:dyDescent="0.2">
      <c r="A44" s="2">
        <f t="shared" si="0"/>
        <v>33</v>
      </c>
      <c r="B44" s="42"/>
      <c r="C44" s="42"/>
      <c r="D44" s="73"/>
      <c r="E44" s="40"/>
      <c r="F44" s="43"/>
      <c r="G44" s="41" t="str">
        <f>IFERROR(IF(Tableau3246248101214[[#This Row],[Devise / Currency]]="CAD",1,""),"")</f>
        <v/>
      </c>
      <c r="H44" s="16">
        <f>IFERROR(Tableau3246248101214[[#This Row],[*Taux de change du jour / *Exchange rate of the day]]*Tableau3246248101214[[#This Row],[Montant dans la devise d''origine / Amount in the original currency]],0)</f>
        <v>0</v>
      </c>
    </row>
    <row r="45" spans="1:14" x14ac:dyDescent="0.2">
      <c r="A45" s="2">
        <f t="shared" si="0"/>
        <v>34</v>
      </c>
      <c r="B45" s="42"/>
      <c r="C45" s="42"/>
      <c r="D45" s="73"/>
      <c r="E45" s="40"/>
      <c r="F45" s="43"/>
      <c r="G45" s="41" t="str">
        <f>IFERROR(IF(Tableau3246248101214[[#This Row],[Devise / Currency]]="CAD",1,""),"")</f>
        <v/>
      </c>
      <c r="H45" s="16">
        <f>IFERROR(Tableau3246248101214[[#This Row],[*Taux de change du jour / *Exchange rate of the day]]*Tableau3246248101214[[#This Row],[Montant dans la devise d''origine / Amount in the original currency]],0)</f>
        <v>0</v>
      </c>
    </row>
    <row r="46" spans="1:14" x14ac:dyDescent="0.2">
      <c r="A46" s="2">
        <f t="shared" si="0"/>
        <v>35</v>
      </c>
      <c r="B46" s="42"/>
      <c r="C46" s="42"/>
      <c r="D46" s="73"/>
      <c r="E46" s="40"/>
      <c r="F46" s="43"/>
      <c r="G46" s="41" t="str">
        <f>IFERROR(IF(Tableau3246248101214[[#This Row],[Devise / Currency]]="CAD",1,""),"")</f>
        <v/>
      </c>
      <c r="H46" s="16">
        <f>IFERROR(Tableau3246248101214[[#This Row],[*Taux de change du jour / *Exchange rate of the day]]*Tableau3246248101214[[#This Row],[Montant dans la devise d''origine / Amount in the original currency]],0)</f>
        <v>0</v>
      </c>
    </row>
    <row r="47" spans="1:14" x14ac:dyDescent="0.2">
      <c r="A47" s="2">
        <f t="shared" si="0"/>
        <v>36</v>
      </c>
      <c r="B47" s="42"/>
      <c r="C47" s="42"/>
      <c r="D47" s="73"/>
      <c r="E47" s="40"/>
      <c r="F47" s="43"/>
      <c r="G47" s="41" t="str">
        <f>IFERROR(IF(Tableau3246248101214[[#This Row],[Devise / Currency]]="CAD",1,""),"")</f>
        <v/>
      </c>
      <c r="H47" s="16">
        <f>IFERROR(Tableau3246248101214[[#This Row],[*Taux de change du jour / *Exchange rate of the day]]*Tableau3246248101214[[#This Row],[Montant dans la devise d''origine / Amount in the original currency]],0)</f>
        <v>0</v>
      </c>
    </row>
    <row r="48" spans="1:14" x14ac:dyDescent="0.2">
      <c r="A48" s="2">
        <f t="shared" si="0"/>
        <v>37</v>
      </c>
      <c r="B48" s="42"/>
      <c r="C48" s="42"/>
      <c r="D48" s="73"/>
      <c r="E48" s="40"/>
      <c r="F48" s="43"/>
      <c r="G48" s="41" t="str">
        <f>IFERROR(IF(Tableau3246248101214[[#This Row],[Devise / Currency]]="CAD",1,""),"")</f>
        <v/>
      </c>
      <c r="H48" s="16">
        <f>IFERROR(Tableau3246248101214[[#This Row],[*Taux de change du jour / *Exchange rate of the day]]*Tableau3246248101214[[#This Row],[Montant dans la devise d''origine / Amount in the original currency]],0)</f>
        <v>0</v>
      </c>
    </row>
    <row r="49" spans="1:8" x14ac:dyDescent="0.2">
      <c r="A49" s="2">
        <f t="shared" si="0"/>
        <v>38</v>
      </c>
      <c r="B49" s="42"/>
      <c r="C49" s="42"/>
      <c r="D49" s="73"/>
      <c r="E49" s="40"/>
      <c r="F49" s="43"/>
      <c r="G49" s="41" t="str">
        <f>IFERROR(IF(Tableau3246248101214[[#This Row],[Devise / Currency]]="CAD",1,""),"")</f>
        <v/>
      </c>
      <c r="H49" s="16">
        <f>IFERROR(Tableau3246248101214[[#This Row],[*Taux de change du jour / *Exchange rate of the day]]*Tableau3246248101214[[#This Row],[Montant dans la devise d''origine / Amount in the original currency]],0)</f>
        <v>0</v>
      </c>
    </row>
    <row r="50" spans="1:8" x14ac:dyDescent="0.2">
      <c r="A50" s="2">
        <f t="shared" si="0"/>
        <v>39</v>
      </c>
      <c r="B50" s="42"/>
      <c r="C50" s="42"/>
      <c r="D50" s="73"/>
      <c r="E50" s="40"/>
      <c r="F50" s="43"/>
      <c r="G50" s="41" t="str">
        <f>IFERROR(IF(Tableau3246248101214[[#This Row],[Devise / Currency]]="CAD",1,""),"")</f>
        <v/>
      </c>
      <c r="H50" s="16">
        <f>IFERROR(Tableau3246248101214[[#This Row],[*Taux de change du jour / *Exchange rate of the day]]*Tableau3246248101214[[#This Row],[Montant dans la devise d''origine / Amount in the original currency]],0)</f>
        <v>0</v>
      </c>
    </row>
    <row r="51" spans="1:8" x14ac:dyDescent="0.2">
      <c r="A51" s="2">
        <f t="shared" si="0"/>
        <v>40</v>
      </c>
      <c r="B51" s="42"/>
      <c r="C51" s="42"/>
      <c r="D51" s="73"/>
      <c r="E51" s="40"/>
      <c r="F51" s="43"/>
      <c r="G51" s="41" t="str">
        <f>IFERROR(IF(Tableau3246248101214[[#This Row],[Devise / Currency]]="CAD",1,""),"")</f>
        <v/>
      </c>
      <c r="H51" s="16">
        <f>IFERROR(Tableau3246248101214[[#This Row],[*Taux de change du jour / *Exchange rate of the day]]*Tableau3246248101214[[#This Row],[Montant dans la devise d''origine / Amount in the original currency]],0)</f>
        <v>0</v>
      </c>
    </row>
    <row r="52" spans="1:8" x14ac:dyDescent="0.2">
      <c r="A52" s="2">
        <f t="shared" si="0"/>
        <v>41</v>
      </c>
      <c r="B52" s="42"/>
      <c r="C52" s="42"/>
      <c r="D52" s="73"/>
      <c r="E52" s="40"/>
      <c r="F52" s="43"/>
      <c r="G52" s="41" t="str">
        <f>IFERROR(IF(Tableau3246248101214[[#This Row],[Devise / Currency]]="CAD",1,""),"")</f>
        <v/>
      </c>
      <c r="H52" s="16">
        <f>IFERROR(Tableau3246248101214[[#This Row],[*Taux de change du jour / *Exchange rate of the day]]*Tableau3246248101214[[#This Row],[Montant dans la devise d''origine / Amount in the original currency]],0)</f>
        <v>0</v>
      </c>
    </row>
    <row r="53" spans="1:8" x14ac:dyDescent="0.2">
      <c r="A53" s="2">
        <f t="shared" si="0"/>
        <v>42</v>
      </c>
      <c r="B53" s="42"/>
      <c r="C53" s="42"/>
      <c r="D53" s="73"/>
      <c r="E53" s="40"/>
      <c r="F53" s="43"/>
      <c r="G53" s="41" t="str">
        <f>IFERROR(IF(Tableau3246248101214[[#This Row],[Devise / Currency]]="CAD",1,""),"")</f>
        <v/>
      </c>
      <c r="H53" s="16">
        <f>IFERROR(Tableau3246248101214[[#This Row],[*Taux de change du jour / *Exchange rate of the day]]*Tableau3246248101214[[#This Row],[Montant dans la devise d''origine / Amount in the original currency]],0)</f>
        <v>0</v>
      </c>
    </row>
    <row r="54" spans="1:8" x14ac:dyDescent="0.2">
      <c r="A54" s="2">
        <f t="shared" si="0"/>
        <v>43</v>
      </c>
      <c r="B54" s="42"/>
      <c r="C54" s="42"/>
      <c r="D54" s="73"/>
      <c r="E54" s="40"/>
      <c r="F54" s="43"/>
      <c r="G54" s="41" t="str">
        <f>IFERROR(IF(Tableau3246248101214[[#This Row],[Devise / Currency]]="CAD",1,""),"")</f>
        <v/>
      </c>
      <c r="H54" s="16">
        <f>IFERROR(Tableau3246248101214[[#This Row],[*Taux de change du jour / *Exchange rate of the day]]*Tableau3246248101214[[#This Row],[Montant dans la devise d''origine / Amount in the original currency]],0)</f>
        <v>0</v>
      </c>
    </row>
    <row r="55" spans="1:8" x14ac:dyDescent="0.2">
      <c r="A55" s="2">
        <f t="shared" si="0"/>
        <v>44</v>
      </c>
      <c r="B55" s="42"/>
      <c r="C55" s="42"/>
      <c r="D55" s="73"/>
      <c r="E55" s="40"/>
      <c r="F55" s="43"/>
      <c r="G55" s="41" t="str">
        <f>IFERROR(IF(Tableau3246248101214[[#This Row],[Devise / Currency]]="CAD",1,""),"")</f>
        <v/>
      </c>
      <c r="H55" s="16">
        <f>IFERROR(Tableau3246248101214[[#This Row],[*Taux de change du jour / *Exchange rate of the day]]*Tableau3246248101214[[#This Row],[Montant dans la devise d''origine / Amount in the original currency]],0)</f>
        <v>0</v>
      </c>
    </row>
    <row r="56" spans="1:8" x14ac:dyDescent="0.2">
      <c r="A56" s="2">
        <f t="shared" si="0"/>
        <v>45</v>
      </c>
      <c r="B56" s="42"/>
      <c r="C56" s="42"/>
      <c r="D56" s="73"/>
      <c r="E56" s="40"/>
      <c r="F56" s="43"/>
      <c r="G56" s="41" t="str">
        <f>IFERROR(IF(Tableau3246248101214[[#This Row],[Devise / Currency]]="CAD",1,""),"")</f>
        <v/>
      </c>
      <c r="H56" s="16">
        <f>IFERROR(Tableau3246248101214[[#This Row],[*Taux de change du jour / *Exchange rate of the day]]*Tableau3246248101214[[#This Row],[Montant dans la devise d''origine / Amount in the original currency]],0)</f>
        <v>0</v>
      </c>
    </row>
    <row r="57" spans="1:8" x14ac:dyDescent="0.2">
      <c r="A57" s="2">
        <f t="shared" si="0"/>
        <v>46</v>
      </c>
      <c r="B57" s="42"/>
      <c r="C57" s="42"/>
      <c r="D57" s="73"/>
      <c r="E57" s="40"/>
      <c r="F57" s="43"/>
      <c r="G57" s="41" t="str">
        <f>IFERROR(IF(Tableau3246248101214[[#This Row],[Devise / Currency]]="CAD",1,""),"")</f>
        <v/>
      </c>
      <c r="H57" s="16">
        <f>IFERROR(Tableau3246248101214[[#This Row],[*Taux de change du jour / *Exchange rate of the day]]*Tableau3246248101214[[#This Row],[Montant dans la devise d''origine / Amount in the original currency]],0)</f>
        <v>0</v>
      </c>
    </row>
    <row r="58" spans="1:8" x14ac:dyDescent="0.2">
      <c r="A58" s="2">
        <f t="shared" si="0"/>
        <v>47</v>
      </c>
      <c r="B58" s="42"/>
      <c r="C58" s="42"/>
      <c r="D58" s="73"/>
      <c r="E58" s="40"/>
      <c r="F58" s="43"/>
      <c r="G58" s="41" t="str">
        <f>IFERROR(IF(Tableau3246248101214[[#This Row],[Devise / Currency]]="CAD",1,""),"")</f>
        <v/>
      </c>
      <c r="H58" s="16">
        <f>IFERROR(Tableau3246248101214[[#This Row],[*Taux de change du jour / *Exchange rate of the day]]*Tableau3246248101214[[#This Row],[Montant dans la devise d''origine / Amount in the original currency]],0)</f>
        <v>0</v>
      </c>
    </row>
    <row r="59" spans="1:8" x14ac:dyDescent="0.2">
      <c r="A59" s="2">
        <f t="shared" si="0"/>
        <v>48</v>
      </c>
      <c r="B59" s="42"/>
      <c r="C59" s="42"/>
      <c r="D59" s="73"/>
      <c r="E59" s="40"/>
      <c r="F59" s="43"/>
      <c r="G59" s="41" t="str">
        <f>IFERROR(IF(Tableau3246248101214[[#This Row],[Devise / Currency]]="CAD",1,""),"")</f>
        <v/>
      </c>
      <c r="H59" s="16">
        <f>IFERROR(Tableau3246248101214[[#This Row],[*Taux de change du jour / *Exchange rate of the day]]*Tableau3246248101214[[#This Row],[Montant dans la devise d''origine / Amount in the original currency]],0)</f>
        <v>0</v>
      </c>
    </row>
    <row r="60" spans="1:8" x14ac:dyDescent="0.2">
      <c r="A60" s="2">
        <f t="shared" si="0"/>
        <v>49</v>
      </c>
      <c r="B60" s="42"/>
      <c r="C60" s="42"/>
      <c r="D60" s="73"/>
      <c r="E60" s="40"/>
      <c r="F60" s="43"/>
      <c r="G60" s="41" t="str">
        <f>IFERROR(IF(Tableau3246248101214[[#This Row],[Devise / Currency]]="CAD",1,""),"")</f>
        <v/>
      </c>
      <c r="H60" s="16">
        <f>IFERROR(Tableau3246248101214[[#This Row],[*Taux de change du jour / *Exchange rate of the day]]*Tableau3246248101214[[#This Row],[Montant dans la devise d''origine / Amount in the original currency]],0)</f>
        <v>0</v>
      </c>
    </row>
    <row r="61" spans="1:8" x14ac:dyDescent="0.2">
      <c r="A61" s="2">
        <f t="shared" si="0"/>
        <v>50</v>
      </c>
      <c r="B61" s="42"/>
      <c r="C61" s="42"/>
      <c r="D61" s="73"/>
      <c r="E61" s="40"/>
      <c r="F61" s="43"/>
      <c r="G61" s="41" t="str">
        <f>IFERROR(IF(Tableau3246248101214[[#This Row],[Devise / Currency]]="CAD",1,""),"")</f>
        <v/>
      </c>
      <c r="H61" s="16">
        <f>IFERROR(Tableau3246248101214[[#This Row],[*Taux de change du jour / *Exchange rate of the day]]*Tableau3246248101214[[#This Row],[Montant dans la devise d''origine / Amount in the original currency]],0)</f>
        <v>0</v>
      </c>
    </row>
  </sheetData>
  <sheetProtection sheet="1" selectLockedCells="1"/>
  <mergeCells count="13">
    <mergeCell ref="A1:H1"/>
    <mergeCell ref="C2:E2"/>
    <mergeCell ref="B4:C4"/>
    <mergeCell ref="F4:H4"/>
    <mergeCell ref="B5:C5"/>
    <mergeCell ref="F5:H5"/>
    <mergeCell ref="J10:K10"/>
    <mergeCell ref="B6:C6"/>
    <mergeCell ref="F6:H6"/>
    <mergeCell ref="B7:C7"/>
    <mergeCell ref="B8:C8"/>
    <mergeCell ref="G8:G10"/>
    <mergeCell ref="B9:D9"/>
  </mergeCells>
  <dataValidations count="5">
    <dataValidation type="date" allowBlank="1" showInputMessage="1" showErrorMessage="1" error="Please enter the date format of your computer._x000a_SVP, entrez le format de date de votre ordinateur._x000a_" sqref="B12:B61" xr:uid="{00000000-0002-0000-0A00-000000000000}">
      <formula1>42370</formula1>
      <formula2>54789</formula2>
    </dataValidation>
    <dataValidation type="list" allowBlank="1" showInputMessage="1" showErrorMessage="1" error="Please select a currency in the list._x000a_SVP, sélectionnez une devise dans la liste._x000a_" sqref="F12:F61" xr:uid="{00000000-0002-0000-0A00-000001000000}">
      <formula1>$L$11:$L$28</formula1>
    </dataValidation>
    <dataValidation type="list" showInputMessage="1" showErrorMessage="1" sqref="E7:E10" xr:uid="{00000000-0002-0000-0A00-000002000000}">
      <formula1>$M$17:$M$18</formula1>
    </dataValidation>
    <dataValidation type="list" showInputMessage="1" showErrorMessage="1" error="Choisir dans la liste déroulante._x000a_Choose in the drop list" sqref="B7:C7" xr:uid="{00000000-0002-0000-0A00-000003000000}">
      <formula1>$M$11:$M$13</formula1>
    </dataValidation>
    <dataValidation type="list" showInputMessage="1" showErrorMessage="1" error="Choisir dans la liste déroulante / Choose in the drop list" sqref="C12:C61" xr:uid="{00000000-0002-0000-0A00-000004000000}">
      <formula1>$J$12:$J$25</formula1>
    </dataValidation>
  </dataValidations>
  <pageMargins left="0.7" right="0.7" top="0.75" bottom="0.75" header="0.3" footer="0.3"/>
  <pageSetup orientation="landscape" r:id="rId1"/>
  <drawing r:id="rId2"/>
  <tableParts count="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61"/>
  <sheetViews>
    <sheetView zoomScale="115" zoomScaleNormal="115" workbookViewId="0">
      <selection activeCell="B4" sqref="B4:C4"/>
    </sheetView>
  </sheetViews>
  <sheetFormatPr baseColWidth="10" defaultColWidth="11.42578125" defaultRowHeight="11.25" x14ac:dyDescent="0.2"/>
  <cols>
    <col min="1" max="1" width="12.42578125" style="1" customWidth="1"/>
    <col min="2" max="2" width="12.140625" style="1" customWidth="1"/>
    <col min="3" max="3" width="12.85546875" style="1" bestFit="1" customWidth="1"/>
    <col min="4" max="4" width="39.85546875" style="1" customWidth="1"/>
    <col min="5" max="5" width="14.42578125" style="1" customWidth="1"/>
    <col min="6" max="6" width="9.28515625" style="1" customWidth="1"/>
    <col min="7" max="7" width="11.140625" style="1" customWidth="1"/>
    <col min="8" max="8" width="9.85546875" style="1" customWidth="1"/>
    <col min="9" max="9" width="11.42578125" style="1"/>
    <col min="10" max="10" width="38.7109375" style="1" customWidth="1"/>
    <col min="11" max="11" width="12.85546875" style="1" customWidth="1"/>
    <col min="12" max="13" width="11.42578125" style="1"/>
    <col min="14" max="14" width="9.7109375" style="1" bestFit="1" customWidth="1"/>
    <col min="15" max="16384" width="11.42578125" style="1"/>
  </cols>
  <sheetData>
    <row r="1" spans="1:15" ht="24" customHeight="1" x14ac:dyDescent="0.2">
      <c r="A1" s="147" t="s">
        <v>59</v>
      </c>
      <c r="B1" s="147"/>
      <c r="C1" s="147"/>
      <c r="D1" s="147"/>
      <c r="E1" s="147"/>
      <c r="F1" s="147"/>
      <c r="G1" s="147"/>
      <c r="H1" s="147"/>
    </row>
    <row r="2" spans="1:15" ht="15" x14ac:dyDescent="0.25">
      <c r="A2" s="3"/>
      <c r="B2" s="3"/>
      <c r="C2" s="148" t="s">
        <v>60</v>
      </c>
      <c r="D2" s="148"/>
      <c r="E2" s="148"/>
    </row>
    <row r="3" spans="1:15" ht="15" x14ac:dyDescent="0.25">
      <c r="D3" s="54"/>
      <c r="E3" s="54"/>
    </row>
    <row r="4" spans="1:15" ht="12.75" customHeight="1" x14ac:dyDescent="0.25">
      <c r="A4" s="29" t="s">
        <v>29</v>
      </c>
      <c r="B4" s="149">
        <f>'Sommaire - Summary'!B3</f>
        <v>0</v>
      </c>
      <c r="C4" s="150"/>
      <c r="D4" s="54"/>
      <c r="E4" s="63"/>
      <c r="F4" s="151"/>
      <c r="G4" s="151"/>
      <c r="H4" s="151"/>
    </row>
    <row r="5" spans="1:15" ht="22.5" customHeight="1" x14ac:dyDescent="0.2">
      <c r="A5" s="30" t="s">
        <v>58</v>
      </c>
      <c r="B5" s="155"/>
      <c r="C5" s="155"/>
      <c r="E5" s="32" t="s">
        <v>30</v>
      </c>
      <c r="F5" s="157"/>
      <c r="G5" s="157"/>
      <c r="H5" s="157"/>
    </row>
    <row r="6" spans="1:15" ht="21" customHeight="1" x14ac:dyDescent="0.2">
      <c r="A6" s="13" t="s">
        <v>27</v>
      </c>
      <c r="B6" s="158"/>
      <c r="C6" s="158"/>
      <c r="E6" s="31" t="s">
        <v>32</v>
      </c>
      <c r="F6" s="156"/>
      <c r="G6" s="156"/>
      <c r="H6" s="156"/>
    </row>
    <row r="7" spans="1:15" ht="22.5" customHeight="1" x14ac:dyDescent="0.2">
      <c r="A7" s="32" t="s">
        <v>57</v>
      </c>
      <c r="B7" s="155"/>
      <c r="C7" s="155"/>
      <c r="D7" s="10"/>
      <c r="E7" s="8"/>
      <c r="G7" s="8"/>
      <c r="H7" s="9"/>
      <c r="M7" s="11"/>
      <c r="N7" s="11"/>
    </row>
    <row r="8" spans="1:15" ht="12.75" customHeight="1" x14ac:dyDescent="0.2">
      <c r="A8" s="13" t="s">
        <v>31</v>
      </c>
      <c r="B8" s="158"/>
      <c r="C8" s="158"/>
      <c r="D8" s="10"/>
      <c r="E8" s="8"/>
      <c r="F8" s="10"/>
      <c r="G8" s="153" t="s">
        <v>56</v>
      </c>
      <c r="H8" s="3"/>
      <c r="M8" s="11"/>
      <c r="N8" s="11"/>
    </row>
    <row r="9" spans="1:15" ht="23.25" customHeight="1" x14ac:dyDescent="0.2">
      <c r="A9" s="32" t="s">
        <v>61</v>
      </c>
      <c r="B9" s="159"/>
      <c r="C9" s="159"/>
      <c r="D9" s="159"/>
      <c r="E9" s="8"/>
      <c r="F9" s="10"/>
      <c r="G9" s="154"/>
      <c r="H9" s="44" t="s">
        <v>0</v>
      </c>
      <c r="M9" s="11"/>
      <c r="N9" s="11"/>
    </row>
    <row r="10" spans="1:15" ht="9.75" customHeight="1" x14ac:dyDescent="0.2">
      <c r="D10" s="10"/>
      <c r="E10" s="8"/>
      <c r="F10" s="10"/>
      <c r="G10" s="154"/>
      <c r="H10" s="7">
        <f>SUM(Tableau324624810121416[Total CAD $])</f>
        <v>0</v>
      </c>
      <c r="J10" s="152" t="s">
        <v>37</v>
      </c>
      <c r="K10" s="152"/>
      <c r="M10" s="11"/>
      <c r="N10" s="11"/>
    </row>
    <row r="11" spans="1:15" ht="62.25" customHeight="1" x14ac:dyDescent="0.25">
      <c r="A11" s="4" t="s">
        <v>33</v>
      </c>
      <c r="B11" s="5" t="s">
        <v>3</v>
      </c>
      <c r="C11" s="5" t="s">
        <v>34</v>
      </c>
      <c r="D11" s="6" t="s">
        <v>2</v>
      </c>
      <c r="E11" s="14" t="s">
        <v>35</v>
      </c>
      <c r="F11" s="5" t="s">
        <v>36</v>
      </c>
      <c r="G11" s="5" t="s">
        <v>55</v>
      </c>
      <c r="H11" s="6" t="s">
        <v>28</v>
      </c>
      <c r="J11" s="17" t="s">
        <v>38</v>
      </c>
      <c r="K11" s="18" t="s">
        <v>0</v>
      </c>
      <c r="L11" s="33" t="s">
        <v>5</v>
      </c>
      <c r="M11" s="33" t="s">
        <v>8</v>
      </c>
      <c r="N11" s="11"/>
    </row>
    <row r="12" spans="1:15" x14ac:dyDescent="0.2">
      <c r="A12" s="2">
        <f>ROW(A1)</f>
        <v>1</v>
      </c>
      <c r="B12" s="35"/>
      <c r="C12" s="36"/>
      <c r="D12" s="72"/>
      <c r="E12" s="37"/>
      <c r="F12" s="38"/>
      <c r="G12" s="39" t="str">
        <f>IFERROR(IF(Tableau324624810121416[[#This Row],[Devise / Currency]]="CAD",1,""),"")</f>
        <v/>
      </c>
      <c r="H12" s="15">
        <f>IFERROR(Tableau324624810121416[[#This Row],[*Taux de change du jour / *Exchange rate of the day]]*Tableau324624810121416[[#This Row],[Montant dans la devise d''origine / Amount in the original currency]],0)</f>
        <v>0</v>
      </c>
      <c r="J12" s="19" t="s">
        <v>39</v>
      </c>
      <c r="K12" s="20">
        <f>SUMIF(Tableau324624810121416[Type de dépense (voir liste déroulante) / Expense type (choose in drop list)],Tableau25735911131517[[#This Row],[Sommaire des dépenses / Expenses summary]],Tableau324624810121416[Total CAD $])</f>
        <v>0</v>
      </c>
      <c r="L12" s="33" t="s">
        <v>6</v>
      </c>
      <c r="M12" s="33" t="s">
        <v>9</v>
      </c>
      <c r="N12" s="11"/>
    </row>
    <row r="13" spans="1:15" x14ac:dyDescent="0.2">
      <c r="A13" s="2">
        <f t="shared" ref="A13:A61" si="0">ROW(A2)</f>
        <v>2</v>
      </c>
      <c r="B13" s="35"/>
      <c r="C13" s="36"/>
      <c r="D13" s="72"/>
      <c r="E13" s="37"/>
      <c r="F13" s="38"/>
      <c r="G13" s="39" t="str">
        <f>IFERROR(IF(Tableau324624810121416[[#This Row],[Devise / Currency]]="CAD",1,""),"")</f>
        <v/>
      </c>
      <c r="H13" s="15">
        <f>IFERROR(Tableau324624810121416[[#This Row],[*Taux de change du jour / *Exchange rate of the day]]*Tableau324624810121416[[#This Row],[Montant dans la devise d''origine / Amount in the original currency]],0)</f>
        <v>0</v>
      </c>
      <c r="J13" s="19" t="s">
        <v>40</v>
      </c>
      <c r="K13" s="20">
        <f>SUMIF(Tableau324624810121416[Type de dépense (voir liste déroulante) / Expense type (choose in drop list)],Tableau25735911131517[[#This Row],[Sommaire des dépenses / Expenses summary]],Tableau324624810121416[Total CAD $])</f>
        <v>0</v>
      </c>
      <c r="L13" s="33" t="s">
        <v>7</v>
      </c>
      <c r="M13" s="33" t="s">
        <v>10</v>
      </c>
      <c r="N13" s="11"/>
    </row>
    <row r="14" spans="1:15" x14ac:dyDescent="0.2">
      <c r="A14" s="2">
        <f t="shared" si="0"/>
        <v>3</v>
      </c>
      <c r="B14" s="35"/>
      <c r="C14" s="36"/>
      <c r="D14" s="72"/>
      <c r="E14" s="37"/>
      <c r="F14" s="38"/>
      <c r="G14" s="39" t="str">
        <f>IFERROR(IF(Tableau324624810121416[[#This Row],[Devise / Currency]]="CAD",1,""),"")</f>
        <v/>
      </c>
      <c r="H14" s="15">
        <f>IFERROR(Tableau324624810121416[[#This Row],[*Taux de change du jour / *Exchange rate of the day]]*Tableau324624810121416[[#This Row],[Montant dans la devise d''origine / Amount in the original currency]],0)</f>
        <v>0</v>
      </c>
      <c r="J14" s="19" t="s">
        <v>41</v>
      </c>
      <c r="K14" s="20">
        <f>SUMIF(Tableau324624810121416[Type de dépense (voir liste déroulante) / Expense type (choose in drop list)],Tableau25735911131517[[#This Row],[Sommaire des dépenses / Expenses summary]],Tableau324624810121416[Total CAD $])</f>
        <v>0</v>
      </c>
      <c r="L14" s="33" t="s">
        <v>11</v>
      </c>
      <c r="M14" s="34"/>
      <c r="N14" s="11"/>
    </row>
    <row r="15" spans="1:15" x14ac:dyDescent="0.2">
      <c r="A15" s="2">
        <f t="shared" si="0"/>
        <v>4</v>
      </c>
      <c r="B15" s="35"/>
      <c r="C15" s="36"/>
      <c r="D15" s="72"/>
      <c r="E15" s="37"/>
      <c r="F15" s="38"/>
      <c r="G15" s="39" t="str">
        <f>IFERROR(IF(Tableau324624810121416[[#This Row],[Devise / Currency]]="CAD",1,""),"")</f>
        <v/>
      </c>
      <c r="H15" s="15">
        <f>IFERROR(Tableau324624810121416[[#This Row],[*Taux de change du jour / *Exchange rate of the day]]*Tableau324624810121416[[#This Row],[Montant dans la devise d''origine / Amount in the original currency]],0)</f>
        <v>0</v>
      </c>
      <c r="J15" s="21" t="s">
        <v>42</v>
      </c>
      <c r="K15" s="20">
        <f>SUMIF(Tableau324624810121416[Type de dépense (voir liste déroulante) / Expense type (choose in drop list)],Tableau25735911131517[[#This Row],[Sommaire des dépenses / Expenses summary]],Tableau324624810121416[Total CAD $])</f>
        <v>0</v>
      </c>
      <c r="L15" s="33" t="s">
        <v>12</v>
      </c>
      <c r="M15" s="34" t="s">
        <v>26</v>
      </c>
      <c r="N15" s="11"/>
      <c r="O15" s="12"/>
    </row>
    <row r="16" spans="1:15" x14ac:dyDescent="0.2">
      <c r="A16" s="2">
        <f t="shared" si="0"/>
        <v>5</v>
      </c>
      <c r="B16" s="35"/>
      <c r="C16" s="36"/>
      <c r="D16" s="72"/>
      <c r="E16" s="37"/>
      <c r="F16" s="38"/>
      <c r="G16" s="39" t="str">
        <f>IFERROR(IF(Tableau324624810121416[[#This Row],[Devise / Currency]]="CAD",1,""),"")</f>
        <v/>
      </c>
      <c r="H16" s="15">
        <f>IFERROR(Tableau324624810121416[[#This Row],[*Taux de change du jour / *Exchange rate of the day]]*Tableau324624810121416[[#This Row],[Montant dans la devise d''origine / Amount in the original currency]],0)</f>
        <v>0</v>
      </c>
      <c r="J16" s="21" t="s">
        <v>43</v>
      </c>
      <c r="K16" s="20">
        <f>SUMIF(Tableau324624810121416[Type de dépense (voir liste déroulante) / Expense type (choose in drop list)],Tableau25735911131517[[#This Row],[Sommaire des dépenses / Expenses summary]],Tableau324624810121416[Total CAD $])</f>
        <v>0</v>
      </c>
      <c r="L16" s="33" t="s">
        <v>13</v>
      </c>
      <c r="M16" s="34"/>
      <c r="N16" s="11"/>
      <c r="O16" s="12"/>
    </row>
    <row r="17" spans="1:15" x14ac:dyDescent="0.2">
      <c r="A17" s="2">
        <f t="shared" si="0"/>
        <v>6</v>
      </c>
      <c r="B17" s="35"/>
      <c r="C17" s="36"/>
      <c r="D17" s="72"/>
      <c r="E17" s="37"/>
      <c r="F17" s="38"/>
      <c r="G17" s="39" t="str">
        <f>IFERROR(IF(Tableau324624810121416[[#This Row],[Devise / Currency]]="CAD",1,""),"")</f>
        <v/>
      </c>
      <c r="H17" s="15">
        <f>IFERROR(Tableau324624810121416[[#This Row],[*Taux de change du jour / *Exchange rate of the day]]*Tableau324624810121416[[#This Row],[Montant dans la devise d''origine / Amount in the original currency]],0)</f>
        <v>0</v>
      </c>
      <c r="J17" s="21" t="s">
        <v>44</v>
      </c>
      <c r="K17" s="20">
        <f>SUMIF(Tableau324624810121416[Type de dépense (voir liste déroulante) / Expense type (choose in drop list)],Tableau25735911131517[[#This Row],[Sommaire des dépenses / Expenses summary]],Tableau324624810121416[Total CAD $])</f>
        <v>0</v>
      </c>
      <c r="L17" s="33" t="s">
        <v>14</v>
      </c>
      <c r="M17" s="34"/>
      <c r="N17" s="11"/>
      <c r="O17" s="12"/>
    </row>
    <row r="18" spans="1:15" x14ac:dyDescent="0.2">
      <c r="A18" s="2">
        <f t="shared" si="0"/>
        <v>7</v>
      </c>
      <c r="B18" s="35"/>
      <c r="C18" s="36"/>
      <c r="D18" s="72"/>
      <c r="E18" s="37"/>
      <c r="F18" s="38"/>
      <c r="G18" s="39" t="str">
        <f>IFERROR(IF(Tableau324624810121416[[#This Row],[Devise / Currency]]="CAD",1,""),"")</f>
        <v/>
      </c>
      <c r="H18" s="15">
        <f>IFERROR(Tableau324624810121416[[#This Row],[*Taux de change du jour / *Exchange rate of the day]]*Tableau324624810121416[[#This Row],[Montant dans la devise d''origine / Amount in the original currency]],0)</f>
        <v>0</v>
      </c>
      <c r="J18" s="19" t="s">
        <v>45</v>
      </c>
      <c r="K18" s="20">
        <f>SUMIF(Tableau324624810121416[Type de dépense (voir liste déroulante) / Expense type (choose in drop list)],Tableau25735911131517[[#This Row],[Sommaire des dépenses / Expenses summary]],Tableau324624810121416[Total CAD $])</f>
        <v>0</v>
      </c>
      <c r="L18" s="33" t="s">
        <v>15</v>
      </c>
      <c r="M18" s="34"/>
      <c r="N18" s="11"/>
      <c r="O18" s="12"/>
    </row>
    <row r="19" spans="1:15" x14ac:dyDescent="0.2">
      <c r="A19" s="2">
        <f t="shared" si="0"/>
        <v>8</v>
      </c>
      <c r="B19" s="35"/>
      <c r="C19" s="36"/>
      <c r="D19" s="72"/>
      <c r="E19" s="37"/>
      <c r="F19" s="38"/>
      <c r="G19" s="39" t="str">
        <f>IFERROR(IF(Tableau324624810121416[[#This Row],[Devise / Currency]]="CAD",1,""),"")</f>
        <v/>
      </c>
      <c r="H19" s="15">
        <f>IFERROR(Tableau324624810121416[[#This Row],[*Taux de change du jour / *Exchange rate of the day]]*Tableau324624810121416[[#This Row],[Montant dans la devise d''origine / Amount in the original currency]],0)</f>
        <v>0</v>
      </c>
      <c r="J19" s="19" t="s">
        <v>1</v>
      </c>
      <c r="K19" s="20">
        <f>SUMIF(Tableau324624810121416[Type de dépense (voir liste déroulante) / Expense type (choose in drop list)],Tableau25735911131517[[#This Row],[Sommaire des dépenses / Expenses summary]],Tableau324624810121416[Total CAD $])</f>
        <v>0</v>
      </c>
      <c r="L19" s="33" t="s">
        <v>16</v>
      </c>
      <c r="M19" s="34"/>
      <c r="N19" s="11"/>
      <c r="O19" s="12"/>
    </row>
    <row r="20" spans="1:15" x14ac:dyDescent="0.2">
      <c r="A20" s="2">
        <f t="shared" si="0"/>
        <v>9</v>
      </c>
      <c r="B20" s="35"/>
      <c r="C20" s="36"/>
      <c r="D20" s="72"/>
      <c r="E20" s="37"/>
      <c r="F20" s="38"/>
      <c r="G20" s="39" t="str">
        <f>IFERROR(IF(Tableau324624810121416[[#This Row],[Devise / Currency]]="CAD",1,""),"")</f>
        <v/>
      </c>
      <c r="H20" s="15">
        <f>IFERROR(Tableau324624810121416[[#This Row],[*Taux de change du jour / *Exchange rate of the day]]*Tableau324624810121416[[#This Row],[Montant dans la devise d''origine / Amount in the original currency]],0)</f>
        <v>0</v>
      </c>
      <c r="J20" s="19" t="s">
        <v>46</v>
      </c>
      <c r="K20" s="20">
        <f>SUMIF(Tableau324624810121416[Type de dépense (voir liste déroulante) / Expense type (choose in drop list)],Tableau25735911131517[[#This Row],[Sommaire des dépenses / Expenses summary]],Tableau324624810121416[Total CAD $])</f>
        <v>0</v>
      </c>
      <c r="L20" s="33" t="s">
        <v>17</v>
      </c>
      <c r="M20" s="34"/>
      <c r="N20" s="11"/>
      <c r="O20" s="12"/>
    </row>
    <row r="21" spans="1:15" x14ac:dyDescent="0.2">
      <c r="A21" s="2">
        <f t="shared" si="0"/>
        <v>10</v>
      </c>
      <c r="B21" s="35"/>
      <c r="C21" s="36"/>
      <c r="D21" s="72"/>
      <c r="E21" s="37"/>
      <c r="F21" s="38"/>
      <c r="G21" s="39" t="str">
        <f>IFERROR(IF(Tableau324624810121416[[#This Row],[Devise / Currency]]="CAD",1,""),"")</f>
        <v/>
      </c>
      <c r="H21" s="15">
        <f>IFERROR(Tableau324624810121416[[#This Row],[*Taux de change du jour / *Exchange rate of the day]]*Tableau324624810121416[[#This Row],[Montant dans la devise d''origine / Amount in the original currency]],0)</f>
        <v>0</v>
      </c>
      <c r="J21" s="21" t="s">
        <v>47</v>
      </c>
      <c r="K21" s="20">
        <f>SUMIF(Tableau324624810121416[Type de dépense (voir liste déroulante) / Expense type (choose in drop list)],Tableau25735911131517[[#This Row],[Sommaire des dépenses / Expenses summary]],Tableau324624810121416[Total CAD $])</f>
        <v>0</v>
      </c>
      <c r="L21" s="33" t="s">
        <v>18</v>
      </c>
      <c r="M21" s="34"/>
      <c r="N21" s="11"/>
      <c r="O21" s="12"/>
    </row>
    <row r="22" spans="1:15" x14ac:dyDescent="0.2">
      <c r="A22" s="2">
        <f t="shared" si="0"/>
        <v>11</v>
      </c>
      <c r="B22" s="35"/>
      <c r="C22" s="36"/>
      <c r="D22" s="72"/>
      <c r="E22" s="37"/>
      <c r="F22" s="38"/>
      <c r="G22" s="39" t="str">
        <f>IFERROR(IF(Tableau324624810121416[[#This Row],[Devise / Currency]]="CAD",1,""),"")</f>
        <v/>
      </c>
      <c r="H22" s="15">
        <f>IFERROR(Tableau324624810121416[[#This Row],[*Taux de change du jour / *Exchange rate of the day]]*Tableau324624810121416[[#This Row],[Montant dans la devise d''origine / Amount in the original currency]],0)</f>
        <v>0</v>
      </c>
      <c r="J22" s="21" t="s">
        <v>48</v>
      </c>
      <c r="K22" s="20">
        <f>SUMIF(Tableau324624810121416[Type de dépense (voir liste déroulante) / Expense type (choose in drop list)],Tableau25735911131517[[#This Row],[Sommaire des dépenses / Expenses summary]],Tableau324624810121416[Total CAD $])</f>
        <v>0</v>
      </c>
      <c r="L22" s="33" t="s">
        <v>19</v>
      </c>
      <c r="M22" s="34"/>
      <c r="N22" s="11"/>
      <c r="O22" s="12"/>
    </row>
    <row r="23" spans="1:15" x14ac:dyDescent="0.2">
      <c r="A23" s="2">
        <f t="shared" si="0"/>
        <v>12</v>
      </c>
      <c r="B23" s="35"/>
      <c r="C23" s="36"/>
      <c r="D23" s="72"/>
      <c r="E23" s="40"/>
      <c r="F23" s="38"/>
      <c r="G23" s="41" t="str">
        <f>IFERROR(IF(Tableau324624810121416[[#This Row],[Devise / Currency]]="CAD",1,""),"")</f>
        <v/>
      </c>
      <c r="H23" s="16">
        <f>IFERROR(Tableau324624810121416[[#This Row],[*Taux de change du jour / *Exchange rate of the day]]*Tableau324624810121416[[#This Row],[Montant dans la devise d''origine / Amount in the original currency]],0)</f>
        <v>0</v>
      </c>
      <c r="J23" s="21" t="s">
        <v>49</v>
      </c>
      <c r="K23" s="20">
        <f>SUMIF(Tableau324624810121416[Type de dépense (voir liste déroulante) / Expense type (choose in drop list)],Tableau25735911131517[[#This Row],[Sommaire des dépenses / Expenses summary]],Tableau324624810121416[Total CAD $])</f>
        <v>0</v>
      </c>
      <c r="L23" s="33" t="s">
        <v>20</v>
      </c>
      <c r="M23" s="34"/>
      <c r="N23" s="11"/>
      <c r="O23" s="12"/>
    </row>
    <row r="24" spans="1:15" x14ac:dyDescent="0.2">
      <c r="A24" s="2">
        <f t="shared" si="0"/>
        <v>13</v>
      </c>
      <c r="B24" s="35"/>
      <c r="C24" s="36"/>
      <c r="D24" s="72"/>
      <c r="E24" s="40"/>
      <c r="F24" s="38"/>
      <c r="G24" s="41" t="str">
        <f>IFERROR(IF(Tableau324624810121416[[#This Row],[Devise / Currency]]="CAD",1,""),"")</f>
        <v/>
      </c>
      <c r="H24" s="16">
        <f>IFERROR(Tableau324624810121416[[#This Row],[*Taux de change du jour / *Exchange rate of the day]]*Tableau324624810121416[[#This Row],[Montant dans la devise d''origine / Amount in the original currency]],0)</f>
        <v>0</v>
      </c>
      <c r="J24" s="19" t="s">
        <v>50</v>
      </c>
      <c r="K24" s="20">
        <f>SUMIF(Tableau324624810121416[Type de dépense (voir liste déroulante) / Expense type (choose in drop list)],Tableau25735911131517[[#This Row],[Sommaire des dépenses / Expenses summary]],Tableau324624810121416[Total CAD $])</f>
        <v>0</v>
      </c>
      <c r="L24" s="33" t="s">
        <v>21</v>
      </c>
      <c r="M24" s="34"/>
      <c r="N24" s="11"/>
      <c r="O24" s="12"/>
    </row>
    <row r="25" spans="1:15" x14ac:dyDescent="0.2">
      <c r="A25" s="2">
        <f t="shared" si="0"/>
        <v>14</v>
      </c>
      <c r="B25" s="35"/>
      <c r="C25" s="36"/>
      <c r="D25" s="72"/>
      <c r="E25" s="40"/>
      <c r="F25" s="38"/>
      <c r="G25" s="41" t="str">
        <f>IFERROR(IF(Tableau324624810121416[[#This Row],[Devise / Currency]]="CAD",1,""),"")</f>
        <v/>
      </c>
      <c r="H25" s="16">
        <f>IFERROR(Tableau324624810121416[[#This Row],[*Taux de change du jour / *Exchange rate of the day]]*Tableau324624810121416[[#This Row],[Montant dans la devise d''origine / Amount in the original currency]],0)</f>
        <v>0</v>
      </c>
      <c r="J25" s="19" t="s">
        <v>51</v>
      </c>
      <c r="K25" s="20">
        <f>SUMIF(Tableau324624810121416[Type de dépense (voir liste déroulante) / Expense type (choose in drop list)],Tableau25735911131517[[#This Row],[Sommaire des dépenses / Expenses summary]],Tableau324624810121416[Total CAD $])</f>
        <v>0</v>
      </c>
      <c r="L25" s="33" t="s">
        <v>22</v>
      </c>
      <c r="M25" s="34"/>
      <c r="N25" s="11"/>
      <c r="O25" s="12"/>
    </row>
    <row r="26" spans="1:15" x14ac:dyDescent="0.2">
      <c r="A26" s="2">
        <f t="shared" si="0"/>
        <v>15</v>
      </c>
      <c r="B26" s="35"/>
      <c r="C26" s="36"/>
      <c r="D26" s="72"/>
      <c r="E26" s="40"/>
      <c r="F26" s="38"/>
      <c r="G26" s="41" t="str">
        <f>IFERROR(IF(Tableau324624810121416[[#This Row],[Devise / Currency]]="CAD",1,""),"")</f>
        <v/>
      </c>
      <c r="H26" s="16">
        <f>IFERROR(Tableau324624810121416[[#This Row],[*Taux de change du jour / *Exchange rate of the day]]*Tableau324624810121416[[#This Row],[Montant dans la devise d''origine / Amount in the original currency]],0)</f>
        <v>0</v>
      </c>
      <c r="J26" s="22" t="s">
        <v>0</v>
      </c>
      <c r="K26" s="23">
        <f>SUBTOTAL(109,Tableau25735911131517[Total])</f>
        <v>0</v>
      </c>
      <c r="L26" s="33" t="s">
        <v>23</v>
      </c>
      <c r="M26" s="34"/>
      <c r="N26" s="11"/>
      <c r="O26" s="12"/>
    </row>
    <row r="27" spans="1:15" x14ac:dyDescent="0.2">
      <c r="A27" s="2">
        <f t="shared" si="0"/>
        <v>16</v>
      </c>
      <c r="B27" s="35"/>
      <c r="C27" s="36"/>
      <c r="D27" s="72"/>
      <c r="E27" s="40"/>
      <c r="F27" s="38"/>
      <c r="G27" s="41" t="str">
        <f>IFERROR(IF(Tableau324624810121416[[#This Row],[Devise / Currency]]="CAD",1,""),"")</f>
        <v/>
      </c>
      <c r="H27" s="16">
        <f>IFERROR(Tableau324624810121416[[#This Row],[*Taux de change du jour / *Exchange rate of the day]]*Tableau324624810121416[[#This Row],[Montant dans la devise d''origine / Amount in the original currency]],0)</f>
        <v>0</v>
      </c>
      <c r="L27" s="33" t="s">
        <v>24</v>
      </c>
      <c r="M27" s="34"/>
      <c r="N27" s="11"/>
      <c r="O27" s="12"/>
    </row>
    <row r="28" spans="1:15" x14ac:dyDescent="0.2">
      <c r="A28" s="2">
        <f t="shared" si="0"/>
        <v>17</v>
      </c>
      <c r="B28" s="35"/>
      <c r="C28" s="36"/>
      <c r="D28" s="72"/>
      <c r="E28" s="40"/>
      <c r="F28" s="38"/>
      <c r="G28" s="41" t="str">
        <f>IFERROR(IF(Tableau324624810121416[[#This Row],[Devise / Currency]]="CAD",1,""),"")</f>
        <v/>
      </c>
      <c r="H28" s="16">
        <f>IFERROR(Tableau324624810121416[[#This Row],[*Taux de change du jour / *Exchange rate of the day]]*Tableau324624810121416[[#This Row],[Montant dans la devise d''origine / Amount in the original currency]],0)</f>
        <v>0</v>
      </c>
      <c r="L28" s="33" t="s">
        <v>25</v>
      </c>
      <c r="M28" s="34"/>
      <c r="N28" s="11"/>
      <c r="O28" s="12"/>
    </row>
    <row r="29" spans="1:15" x14ac:dyDescent="0.2">
      <c r="A29" s="2">
        <f t="shared" si="0"/>
        <v>18</v>
      </c>
      <c r="B29" s="35"/>
      <c r="C29" s="36"/>
      <c r="D29" s="73"/>
      <c r="E29" s="40"/>
      <c r="F29" s="38"/>
      <c r="G29" s="41" t="str">
        <f>IFERROR(IF(Tableau324624810121416[[#This Row],[Devise / Currency]]="CAD",1,""),"")</f>
        <v/>
      </c>
      <c r="H29" s="16">
        <f>IFERROR(Tableau324624810121416[[#This Row],[*Taux de change du jour / *Exchange rate of the day]]*Tableau324624810121416[[#This Row],[Montant dans la devise d''origine / Amount in the original currency]],0)</f>
        <v>0</v>
      </c>
      <c r="L29" s="34"/>
      <c r="M29" s="34"/>
      <c r="N29" s="11"/>
      <c r="O29" s="12"/>
    </row>
    <row r="30" spans="1:15" x14ac:dyDescent="0.2">
      <c r="A30" s="2">
        <f t="shared" si="0"/>
        <v>19</v>
      </c>
      <c r="B30" s="35"/>
      <c r="C30" s="36"/>
      <c r="D30" s="73"/>
      <c r="E30" s="40"/>
      <c r="F30" s="38"/>
      <c r="G30" s="41" t="str">
        <f>IFERROR(IF(Tableau324624810121416[[#This Row],[Devise / Currency]]="CAD",1,""),"")</f>
        <v/>
      </c>
      <c r="H30" s="16">
        <f>IFERROR(Tableau324624810121416[[#This Row],[*Taux de change du jour / *Exchange rate of the day]]*Tableau324624810121416[[#This Row],[Montant dans la devise d''origine / Amount in the original currency]],0)</f>
        <v>0</v>
      </c>
      <c r="L30" s="34"/>
      <c r="M30" s="34"/>
      <c r="N30" s="11"/>
      <c r="O30" s="11"/>
    </row>
    <row r="31" spans="1:15" x14ac:dyDescent="0.2">
      <c r="A31" s="2">
        <f t="shared" si="0"/>
        <v>20</v>
      </c>
      <c r="B31" s="35"/>
      <c r="C31" s="36"/>
      <c r="D31" s="73"/>
      <c r="E31" s="40"/>
      <c r="F31" s="38"/>
      <c r="G31" s="41" t="str">
        <f>IFERROR(IF(Tableau324624810121416[[#This Row],[Devise / Currency]]="CAD",1,""),"")</f>
        <v/>
      </c>
      <c r="H31" s="16">
        <f>IFERROR(Tableau324624810121416[[#This Row],[*Taux de change du jour / *Exchange rate of the day]]*Tableau324624810121416[[#This Row],[Montant dans la devise d''origine / Amount in the original currency]],0)</f>
        <v>0</v>
      </c>
      <c r="L31" s="11"/>
      <c r="M31" s="11"/>
      <c r="N31" s="11"/>
    </row>
    <row r="32" spans="1:15" x14ac:dyDescent="0.2">
      <c r="A32" s="2">
        <f t="shared" si="0"/>
        <v>21</v>
      </c>
      <c r="B32" s="42"/>
      <c r="C32" s="42"/>
      <c r="D32" s="73"/>
      <c r="E32" s="40"/>
      <c r="F32" s="43"/>
      <c r="G32" s="41" t="str">
        <f>IFERROR(IF(Tableau324624810121416[[#This Row],[Devise / Currency]]="CAD",1,""),"")</f>
        <v/>
      </c>
      <c r="H32" s="16">
        <f>IFERROR(Tableau324624810121416[[#This Row],[*Taux de change du jour / *Exchange rate of the day]]*Tableau324624810121416[[#This Row],[Montant dans la devise d''origine / Amount in the original currency]],0)</f>
        <v>0</v>
      </c>
      <c r="L32" s="11"/>
      <c r="M32" s="11"/>
      <c r="N32" s="11"/>
    </row>
    <row r="33" spans="1:14" x14ac:dyDescent="0.2">
      <c r="A33" s="2">
        <f t="shared" si="0"/>
        <v>22</v>
      </c>
      <c r="B33" s="42"/>
      <c r="C33" s="42"/>
      <c r="D33" s="73"/>
      <c r="E33" s="40"/>
      <c r="F33" s="43"/>
      <c r="G33" s="41" t="str">
        <f>IFERROR(IF(Tableau324624810121416[[#This Row],[Devise / Currency]]="CAD",1,""),"")</f>
        <v/>
      </c>
      <c r="H33" s="16">
        <f>IFERROR(Tableau324624810121416[[#This Row],[*Taux de change du jour / *Exchange rate of the day]]*Tableau324624810121416[[#This Row],[Montant dans la devise d''origine / Amount in the original currency]],0)</f>
        <v>0</v>
      </c>
      <c r="M33" s="11"/>
      <c r="N33" s="11"/>
    </row>
    <row r="34" spans="1:14" x14ac:dyDescent="0.2">
      <c r="A34" s="2">
        <f t="shared" si="0"/>
        <v>23</v>
      </c>
      <c r="B34" s="42"/>
      <c r="C34" s="42"/>
      <c r="D34" s="73"/>
      <c r="E34" s="40"/>
      <c r="F34" s="43"/>
      <c r="G34" s="41" t="str">
        <f>IFERROR(IF(Tableau324624810121416[[#This Row],[Devise / Currency]]="CAD",1,""),"")</f>
        <v/>
      </c>
      <c r="H34" s="16">
        <f>IFERROR(Tableau324624810121416[[#This Row],[*Taux de change du jour / *Exchange rate of the day]]*Tableau324624810121416[[#This Row],[Montant dans la devise d''origine / Amount in the original currency]],0)</f>
        <v>0</v>
      </c>
      <c r="M34" s="11"/>
      <c r="N34" s="11"/>
    </row>
    <row r="35" spans="1:14" x14ac:dyDescent="0.2">
      <c r="A35" s="2">
        <f t="shared" si="0"/>
        <v>24</v>
      </c>
      <c r="B35" s="42"/>
      <c r="C35" s="42"/>
      <c r="D35" s="73"/>
      <c r="E35" s="40"/>
      <c r="F35" s="43"/>
      <c r="G35" s="41" t="str">
        <f>IFERROR(IF(Tableau324624810121416[[#This Row],[Devise / Currency]]="CAD",1,""),"")</f>
        <v/>
      </c>
      <c r="H35" s="16">
        <f>IFERROR(Tableau324624810121416[[#This Row],[*Taux de change du jour / *Exchange rate of the day]]*Tableau324624810121416[[#This Row],[Montant dans la devise d''origine / Amount in the original currency]],0)</f>
        <v>0</v>
      </c>
      <c r="M35" s="11"/>
      <c r="N35" s="11"/>
    </row>
    <row r="36" spans="1:14" x14ac:dyDescent="0.2">
      <c r="A36" s="2">
        <f t="shared" si="0"/>
        <v>25</v>
      </c>
      <c r="B36" s="42"/>
      <c r="C36" s="42"/>
      <c r="D36" s="73"/>
      <c r="E36" s="40"/>
      <c r="F36" s="43"/>
      <c r="G36" s="41" t="str">
        <f>IFERROR(IF(Tableau324624810121416[[#This Row],[Devise / Currency]]="CAD",1,""),"")</f>
        <v/>
      </c>
      <c r="H36" s="16">
        <f>IFERROR(Tableau324624810121416[[#This Row],[*Taux de change du jour / *Exchange rate of the day]]*Tableau324624810121416[[#This Row],[Montant dans la devise d''origine / Amount in the original currency]],0)</f>
        <v>0</v>
      </c>
    </row>
    <row r="37" spans="1:14" x14ac:dyDescent="0.2">
      <c r="A37" s="2">
        <f t="shared" si="0"/>
        <v>26</v>
      </c>
      <c r="B37" s="42"/>
      <c r="C37" s="42"/>
      <c r="D37" s="73"/>
      <c r="E37" s="40"/>
      <c r="F37" s="43"/>
      <c r="G37" s="41" t="str">
        <f>IFERROR(IF(Tableau324624810121416[[#This Row],[Devise / Currency]]="CAD",1,""),"")</f>
        <v/>
      </c>
      <c r="H37" s="16">
        <f>IFERROR(Tableau324624810121416[[#This Row],[*Taux de change du jour / *Exchange rate of the day]]*Tableau324624810121416[[#This Row],[Montant dans la devise d''origine / Amount in the original currency]],0)</f>
        <v>0</v>
      </c>
    </row>
    <row r="38" spans="1:14" x14ac:dyDescent="0.2">
      <c r="A38" s="2">
        <f t="shared" si="0"/>
        <v>27</v>
      </c>
      <c r="B38" s="42"/>
      <c r="C38" s="42"/>
      <c r="D38" s="73"/>
      <c r="E38" s="40"/>
      <c r="F38" s="43"/>
      <c r="G38" s="41" t="str">
        <f>IFERROR(IF(Tableau324624810121416[[#This Row],[Devise / Currency]]="CAD",1,""),"")</f>
        <v/>
      </c>
      <c r="H38" s="16">
        <f>IFERROR(Tableau324624810121416[[#This Row],[*Taux de change du jour / *Exchange rate of the day]]*Tableau324624810121416[[#This Row],[Montant dans la devise d''origine / Amount in the original currency]],0)</f>
        <v>0</v>
      </c>
    </row>
    <row r="39" spans="1:14" x14ac:dyDescent="0.2">
      <c r="A39" s="2">
        <f t="shared" si="0"/>
        <v>28</v>
      </c>
      <c r="B39" s="42"/>
      <c r="C39" s="42"/>
      <c r="D39" s="73"/>
      <c r="E39" s="40"/>
      <c r="F39" s="43"/>
      <c r="G39" s="41" t="str">
        <f>IFERROR(IF(Tableau324624810121416[[#This Row],[Devise / Currency]]="CAD",1,""),"")</f>
        <v/>
      </c>
      <c r="H39" s="16">
        <f>IFERROR(Tableau324624810121416[[#This Row],[*Taux de change du jour / *Exchange rate of the day]]*Tableau324624810121416[[#This Row],[Montant dans la devise d''origine / Amount in the original currency]],0)</f>
        <v>0</v>
      </c>
    </row>
    <row r="40" spans="1:14" x14ac:dyDescent="0.2">
      <c r="A40" s="2">
        <f t="shared" si="0"/>
        <v>29</v>
      </c>
      <c r="B40" s="42"/>
      <c r="C40" s="42"/>
      <c r="D40" s="73"/>
      <c r="E40" s="40"/>
      <c r="F40" s="43"/>
      <c r="G40" s="41" t="str">
        <f>IFERROR(IF(Tableau324624810121416[[#This Row],[Devise / Currency]]="CAD",1,""),"")</f>
        <v/>
      </c>
      <c r="H40" s="16">
        <f>IFERROR(Tableau324624810121416[[#This Row],[*Taux de change du jour / *Exchange rate of the day]]*Tableau324624810121416[[#This Row],[Montant dans la devise d''origine / Amount in the original currency]],0)</f>
        <v>0</v>
      </c>
    </row>
    <row r="41" spans="1:14" x14ac:dyDescent="0.2">
      <c r="A41" s="2">
        <f t="shared" si="0"/>
        <v>30</v>
      </c>
      <c r="B41" s="42"/>
      <c r="C41" s="42"/>
      <c r="D41" s="73"/>
      <c r="E41" s="40"/>
      <c r="F41" s="43"/>
      <c r="G41" s="41" t="str">
        <f>IFERROR(IF(Tableau324624810121416[[#This Row],[Devise / Currency]]="CAD",1,""),"")</f>
        <v/>
      </c>
      <c r="H41" s="16">
        <f>IFERROR(Tableau324624810121416[[#This Row],[*Taux de change du jour / *Exchange rate of the day]]*Tableau324624810121416[[#This Row],[Montant dans la devise d''origine / Amount in the original currency]],0)</f>
        <v>0</v>
      </c>
    </row>
    <row r="42" spans="1:14" x14ac:dyDescent="0.2">
      <c r="A42" s="2">
        <f t="shared" si="0"/>
        <v>31</v>
      </c>
      <c r="B42" s="42"/>
      <c r="C42" s="42"/>
      <c r="D42" s="73"/>
      <c r="E42" s="40"/>
      <c r="F42" s="43"/>
      <c r="G42" s="41" t="str">
        <f>IFERROR(IF(Tableau324624810121416[[#This Row],[Devise / Currency]]="CAD",1,""),"")</f>
        <v/>
      </c>
      <c r="H42" s="16">
        <f>IFERROR(Tableau324624810121416[[#This Row],[*Taux de change du jour / *Exchange rate of the day]]*Tableau324624810121416[[#This Row],[Montant dans la devise d''origine / Amount in the original currency]],0)</f>
        <v>0</v>
      </c>
    </row>
    <row r="43" spans="1:14" x14ac:dyDescent="0.2">
      <c r="A43" s="2">
        <f t="shared" si="0"/>
        <v>32</v>
      </c>
      <c r="B43" s="42"/>
      <c r="C43" s="42"/>
      <c r="D43" s="73"/>
      <c r="E43" s="40"/>
      <c r="F43" s="43"/>
      <c r="G43" s="41" t="str">
        <f>IFERROR(IF(Tableau324624810121416[[#This Row],[Devise / Currency]]="CAD",1,""),"")</f>
        <v/>
      </c>
      <c r="H43" s="16">
        <f>IFERROR(Tableau324624810121416[[#This Row],[*Taux de change du jour / *Exchange rate of the day]]*Tableau324624810121416[[#This Row],[Montant dans la devise d''origine / Amount in the original currency]],0)</f>
        <v>0</v>
      </c>
    </row>
    <row r="44" spans="1:14" x14ac:dyDescent="0.2">
      <c r="A44" s="2">
        <f t="shared" si="0"/>
        <v>33</v>
      </c>
      <c r="B44" s="42"/>
      <c r="C44" s="42"/>
      <c r="D44" s="73"/>
      <c r="E44" s="40"/>
      <c r="F44" s="43"/>
      <c r="G44" s="41" t="str">
        <f>IFERROR(IF(Tableau324624810121416[[#This Row],[Devise / Currency]]="CAD",1,""),"")</f>
        <v/>
      </c>
      <c r="H44" s="16">
        <f>IFERROR(Tableau324624810121416[[#This Row],[*Taux de change du jour / *Exchange rate of the day]]*Tableau324624810121416[[#This Row],[Montant dans la devise d''origine / Amount in the original currency]],0)</f>
        <v>0</v>
      </c>
    </row>
    <row r="45" spans="1:14" x14ac:dyDescent="0.2">
      <c r="A45" s="2">
        <f t="shared" si="0"/>
        <v>34</v>
      </c>
      <c r="B45" s="42"/>
      <c r="C45" s="42"/>
      <c r="D45" s="73"/>
      <c r="E45" s="40"/>
      <c r="F45" s="43"/>
      <c r="G45" s="41" t="str">
        <f>IFERROR(IF(Tableau324624810121416[[#This Row],[Devise / Currency]]="CAD",1,""),"")</f>
        <v/>
      </c>
      <c r="H45" s="16">
        <f>IFERROR(Tableau324624810121416[[#This Row],[*Taux de change du jour / *Exchange rate of the day]]*Tableau324624810121416[[#This Row],[Montant dans la devise d''origine / Amount in the original currency]],0)</f>
        <v>0</v>
      </c>
    </row>
    <row r="46" spans="1:14" x14ac:dyDescent="0.2">
      <c r="A46" s="2">
        <f t="shared" si="0"/>
        <v>35</v>
      </c>
      <c r="B46" s="42"/>
      <c r="C46" s="42"/>
      <c r="D46" s="73"/>
      <c r="E46" s="40"/>
      <c r="F46" s="43"/>
      <c r="G46" s="41" t="str">
        <f>IFERROR(IF(Tableau324624810121416[[#This Row],[Devise / Currency]]="CAD",1,""),"")</f>
        <v/>
      </c>
      <c r="H46" s="16">
        <f>IFERROR(Tableau324624810121416[[#This Row],[*Taux de change du jour / *Exchange rate of the day]]*Tableau324624810121416[[#This Row],[Montant dans la devise d''origine / Amount in the original currency]],0)</f>
        <v>0</v>
      </c>
    </row>
    <row r="47" spans="1:14" x14ac:dyDescent="0.2">
      <c r="A47" s="2">
        <f t="shared" si="0"/>
        <v>36</v>
      </c>
      <c r="B47" s="42"/>
      <c r="C47" s="42"/>
      <c r="D47" s="73"/>
      <c r="E47" s="40"/>
      <c r="F47" s="43"/>
      <c r="G47" s="41" t="str">
        <f>IFERROR(IF(Tableau324624810121416[[#This Row],[Devise / Currency]]="CAD",1,""),"")</f>
        <v/>
      </c>
      <c r="H47" s="16">
        <f>IFERROR(Tableau324624810121416[[#This Row],[*Taux de change du jour / *Exchange rate of the day]]*Tableau324624810121416[[#This Row],[Montant dans la devise d''origine / Amount in the original currency]],0)</f>
        <v>0</v>
      </c>
    </row>
    <row r="48" spans="1:14" x14ac:dyDescent="0.2">
      <c r="A48" s="2">
        <f t="shared" si="0"/>
        <v>37</v>
      </c>
      <c r="B48" s="42"/>
      <c r="C48" s="42"/>
      <c r="D48" s="73"/>
      <c r="E48" s="40"/>
      <c r="F48" s="43"/>
      <c r="G48" s="41" t="str">
        <f>IFERROR(IF(Tableau324624810121416[[#This Row],[Devise / Currency]]="CAD",1,""),"")</f>
        <v/>
      </c>
      <c r="H48" s="16">
        <f>IFERROR(Tableau324624810121416[[#This Row],[*Taux de change du jour / *Exchange rate of the day]]*Tableau324624810121416[[#This Row],[Montant dans la devise d''origine / Amount in the original currency]],0)</f>
        <v>0</v>
      </c>
    </row>
    <row r="49" spans="1:8" x14ac:dyDescent="0.2">
      <c r="A49" s="2">
        <f t="shared" si="0"/>
        <v>38</v>
      </c>
      <c r="B49" s="42"/>
      <c r="C49" s="42"/>
      <c r="D49" s="73"/>
      <c r="E49" s="40"/>
      <c r="F49" s="43"/>
      <c r="G49" s="41" t="str">
        <f>IFERROR(IF(Tableau324624810121416[[#This Row],[Devise / Currency]]="CAD",1,""),"")</f>
        <v/>
      </c>
      <c r="H49" s="16">
        <f>IFERROR(Tableau324624810121416[[#This Row],[*Taux de change du jour / *Exchange rate of the day]]*Tableau324624810121416[[#This Row],[Montant dans la devise d''origine / Amount in the original currency]],0)</f>
        <v>0</v>
      </c>
    </row>
    <row r="50" spans="1:8" x14ac:dyDescent="0.2">
      <c r="A50" s="2">
        <f t="shared" si="0"/>
        <v>39</v>
      </c>
      <c r="B50" s="42"/>
      <c r="C50" s="42"/>
      <c r="D50" s="73"/>
      <c r="E50" s="40"/>
      <c r="F50" s="43"/>
      <c r="G50" s="41" t="str">
        <f>IFERROR(IF(Tableau324624810121416[[#This Row],[Devise / Currency]]="CAD",1,""),"")</f>
        <v/>
      </c>
      <c r="H50" s="16">
        <f>IFERROR(Tableau324624810121416[[#This Row],[*Taux de change du jour / *Exchange rate of the day]]*Tableau324624810121416[[#This Row],[Montant dans la devise d''origine / Amount in the original currency]],0)</f>
        <v>0</v>
      </c>
    </row>
    <row r="51" spans="1:8" x14ac:dyDescent="0.2">
      <c r="A51" s="2">
        <f t="shared" si="0"/>
        <v>40</v>
      </c>
      <c r="B51" s="42"/>
      <c r="C51" s="42"/>
      <c r="D51" s="73"/>
      <c r="E51" s="40"/>
      <c r="F51" s="43"/>
      <c r="G51" s="41" t="str">
        <f>IFERROR(IF(Tableau324624810121416[[#This Row],[Devise / Currency]]="CAD",1,""),"")</f>
        <v/>
      </c>
      <c r="H51" s="16">
        <f>IFERROR(Tableau324624810121416[[#This Row],[*Taux de change du jour / *Exchange rate of the day]]*Tableau324624810121416[[#This Row],[Montant dans la devise d''origine / Amount in the original currency]],0)</f>
        <v>0</v>
      </c>
    </row>
    <row r="52" spans="1:8" x14ac:dyDescent="0.2">
      <c r="A52" s="2">
        <f t="shared" si="0"/>
        <v>41</v>
      </c>
      <c r="B52" s="42"/>
      <c r="C52" s="42"/>
      <c r="D52" s="73"/>
      <c r="E52" s="40"/>
      <c r="F52" s="43"/>
      <c r="G52" s="41" t="str">
        <f>IFERROR(IF(Tableau324624810121416[[#This Row],[Devise / Currency]]="CAD",1,""),"")</f>
        <v/>
      </c>
      <c r="H52" s="16">
        <f>IFERROR(Tableau324624810121416[[#This Row],[*Taux de change du jour / *Exchange rate of the day]]*Tableau324624810121416[[#This Row],[Montant dans la devise d''origine / Amount in the original currency]],0)</f>
        <v>0</v>
      </c>
    </row>
    <row r="53" spans="1:8" x14ac:dyDescent="0.2">
      <c r="A53" s="2">
        <f t="shared" si="0"/>
        <v>42</v>
      </c>
      <c r="B53" s="42"/>
      <c r="C53" s="42"/>
      <c r="D53" s="73"/>
      <c r="E53" s="40"/>
      <c r="F53" s="43"/>
      <c r="G53" s="41" t="str">
        <f>IFERROR(IF(Tableau324624810121416[[#This Row],[Devise / Currency]]="CAD",1,""),"")</f>
        <v/>
      </c>
      <c r="H53" s="16">
        <f>IFERROR(Tableau324624810121416[[#This Row],[*Taux de change du jour / *Exchange rate of the day]]*Tableau324624810121416[[#This Row],[Montant dans la devise d''origine / Amount in the original currency]],0)</f>
        <v>0</v>
      </c>
    </row>
    <row r="54" spans="1:8" x14ac:dyDescent="0.2">
      <c r="A54" s="2">
        <f t="shared" si="0"/>
        <v>43</v>
      </c>
      <c r="B54" s="42"/>
      <c r="C54" s="42"/>
      <c r="D54" s="73"/>
      <c r="E54" s="40"/>
      <c r="F54" s="43"/>
      <c r="G54" s="41" t="str">
        <f>IFERROR(IF(Tableau324624810121416[[#This Row],[Devise / Currency]]="CAD",1,""),"")</f>
        <v/>
      </c>
      <c r="H54" s="16">
        <f>IFERROR(Tableau324624810121416[[#This Row],[*Taux de change du jour / *Exchange rate of the day]]*Tableau324624810121416[[#This Row],[Montant dans la devise d''origine / Amount in the original currency]],0)</f>
        <v>0</v>
      </c>
    </row>
    <row r="55" spans="1:8" x14ac:dyDescent="0.2">
      <c r="A55" s="2">
        <f t="shared" si="0"/>
        <v>44</v>
      </c>
      <c r="B55" s="42"/>
      <c r="C55" s="42"/>
      <c r="D55" s="73"/>
      <c r="E55" s="40"/>
      <c r="F55" s="43"/>
      <c r="G55" s="41" t="str">
        <f>IFERROR(IF(Tableau324624810121416[[#This Row],[Devise / Currency]]="CAD",1,""),"")</f>
        <v/>
      </c>
      <c r="H55" s="16">
        <f>IFERROR(Tableau324624810121416[[#This Row],[*Taux de change du jour / *Exchange rate of the day]]*Tableau324624810121416[[#This Row],[Montant dans la devise d''origine / Amount in the original currency]],0)</f>
        <v>0</v>
      </c>
    </row>
    <row r="56" spans="1:8" x14ac:dyDescent="0.2">
      <c r="A56" s="2">
        <f t="shared" si="0"/>
        <v>45</v>
      </c>
      <c r="B56" s="42"/>
      <c r="C56" s="42"/>
      <c r="D56" s="73"/>
      <c r="E56" s="40"/>
      <c r="F56" s="43"/>
      <c r="G56" s="41" t="str">
        <f>IFERROR(IF(Tableau324624810121416[[#This Row],[Devise / Currency]]="CAD",1,""),"")</f>
        <v/>
      </c>
      <c r="H56" s="16">
        <f>IFERROR(Tableau324624810121416[[#This Row],[*Taux de change du jour / *Exchange rate of the day]]*Tableau324624810121416[[#This Row],[Montant dans la devise d''origine / Amount in the original currency]],0)</f>
        <v>0</v>
      </c>
    </row>
    <row r="57" spans="1:8" x14ac:dyDescent="0.2">
      <c r="A57" s="2">
        <f t="shared" si="0"/>
        <v>46</v>
      </c>
      <c r="B57" s="42"/>
      <c r="C57" s="42"/>
      <c r="D57" s="73"/>
      <c r="E57" s="40"/>
      <c r="F57" s="43"/>
      <c r="G57" s="41" t="str">
        <f>IFERROR(IF(Tableau324624810121416[[#This Row],[Devise / Currency]]="CAD",1,""),"")</f>
        <v/>
      </c>
      <c r="H57" s="16">
        <f>IFERROR(Tableau324624810121416[[#This Row],[*Taux de change du jour / *Exchange rate of the day]]*Tableau324624810121416[[#This Row],[Montant dans la devise d''origine / Amount in the original currency]],0)</f>
        <v>0</v>
      </c>
    </row>
    <row r="58" spans="1:8" x14ac:dyDescent="0.2">
      <c r="A58" s="2">
        <f t="shared" si="0"/>
        <v>47</v>
      </c>
      <c r="B58" s="42"/>
      <c r="C58" s="42"/>
      <c r="D58" s="73"/>
      <c r="E58" s="40"/>
      <c r="F58" s="43"/>
      <c r="G58" s="41" t="str">
        <f>IFERROR(IF(Tableau324624810121416[[#This Row],[Devise / Currency]]="CAD",1,""),"")</f>
        <v/>
      </c>
      <c r="H58" s="16">
        <f>IFERROR(Tableau324624810121416[[#This Row],[*Taux de change du jour / *Exchange rate of the day]]*Tableau324624810121416[[#This Row],[Montant dans la devise d''origine / Amount in the original currency]],0)</f>
        <v>0</v>
      </c>
    </row>
    <row r="59" spans="1:8" x14ac:dyDescent="0.2">
      <c r="A59" s="2">
        <f t="shared" si="0"/>
        <v>48</v>
      </c>
      <c r="B59" s="42"/>
      <c r="C59" s="42"/>
      <c r="D59" s="73"/>
      <c r="E59" s="40"/>
      <c r="F59" s="43"/>
      <c r="G59" s="41" t="str">
        <f>IFERROR(IF(Tableau324624810121416[[#This Row],[Devise / Currency]]="CAD",1,""),"")</f>
        <v/>
      </c>
      <c r="H59" s="16">
        <f>IFERROR(Tableau324624810121416[[#This Row],[*Taux de change du jour / *Exchange rate of the day]]*Tableau324624810121416[[#This Row],[Montant dans la devise d''origine / Amount in the original currency]],0)</f>
        <v>0</v>
      </c>
    </row>
    <row r="60" spans="1:8" x14ac:dyDescent="0.2">
      <c r="A60" s="2">
        <f t="shared" si="0"/>
        <v>49</v>
      </c>
      <c r="B60" s="42"/>
      <c r="C60" s="42"/>
      <c r="D60" s="73"/>
      <c r="E60" s="40"/>
      <c r="F60" s="43"/>
      <c r="G60" s="41" t="str">
        <f>IFERROR(IF(Tableau324624810121416[[#This Row],[Devise / Currency]]="CAD",1,""),"")</f>
        <v/>
      </c>
      <c r="H60" s="16">
        <f>IFERROR(Tableau324624810121416[[#This Row],[*Taux de change du jour / *Exchange rate of the day]]*Tableau324624810121416[[#This Row],[Montant dans la devise d''origine / Amount in the original currency]],0)</f>
        <v>0</v>
      </c>
    </row>
    <row r="61" spans="1:8" x14ac:dyDescent="0.2">
      <c r="A61" s="2">
        <f t="shared" si="0"/>
        <v>50</v>
      </c>
      <c r="B61" s="42"/>
      <c r="C61" s="42"/>
      <c r="D61" s="73"/>
      <c r="E61" s="40"/>
      <c r="F61" s="43"/>
      <c r="G61" s="41" t="str">
        <f>IFERROR(IF(Tableau324624810121416[[#This Row],[Devise / Currency]]="CAD",1,""),"")</f>
        <v/>
      </c>
      <c r="H61" s="16">
        <f>IFERROR(Tableau324624810121416[[#This Row],[*Taux de change du jour / *Exchange rate of the day]]*Tableau324624810121416[[#This Row],[Montant dans la devise d''origine / Amount in the original currency]],0)</f>
        <v>0</v>
      </c>
    </row>
  </sheetData>
  <sheetProtection sheet="1" selectLockedCells="1"/>
  <mergeCells count="13">
    <mergeCell ref="A1:H1"/>
    <mergeCell ref="C2:E2"/>
    <mergeCell ref="B4:C4"/>
    <mergeCell ref="F4:H4"/>
    <mergeCell ref="B5:C5"/>
    <mergeCell ref="F5:H5"/>
    <mergeCell ref="J10:K10"/>
    <mergeCell ref="B6:C6"/>
    <mergeCell ref="F6:H6"/>
    <mergeCell ref="B7:C7"/>
    <mergeCell ref="B8:C8"/>
    <mergeCell ref="G8:G10"/>
    <mergeCell ref="B9:D9"/>
  </mergeCells>
  <dataValidations count="5">
    <dataValidation type="list" showInputMessage="1" showErrorMessage="1" error="Choisir dans la liste déroulante / Choose in the drop list" sqref="C12:C61" xr:uid="{00000000-0002-0000-0B00-000000000000}">
      <formula1>$J$12:$J$25</formula1>
    </dataValidation>
    <dataValidation type="list" showInputMessage="1" showErrorMessage="1" error="Choisir dans la liste déroulante._x000a_Choose in the drop list" sqref="B7:C7" xr:uid="{00000000-0002-0000-0B00-000001000000}">
      <formula1>$M$11:$M$13</formula1>
    </dataValidation>
    <dataValidation type="list" showInputMessage="1" showErrorMessage="1" sqref="E7:E10" xr:uid="{00000000-0002-0000-0B00-000002000000}">
      <formula1>$M$17:$M$18</formula1>
    </dataValidation>
    <dataValidation type="list" allowBlank="1" showInputMessage="1" showErrorMessage="1" error="Please select a currency in the list._x000a_SVP, sélectionnez une devise dans la liste._x000a_" sqref="F12:F61" xr:uid="{00000000-0002-0000-0B00-000003000000}">
      <formula1>$L$11:$L$28</formula1>
    </dataValidation>
    <dataValidation type="date" allowBlank="1" showInputMessage="1" showErrorMessage="1" error="Please enter the date format of your computer._x000a_SVP, entrez le format de date de votre ordinateur._x000a_" sqref="B12:B61" xr:uid="{00000000-0002-0000-0B00-000004000000}">
      <formula1>42370</formula1>
      <formula2>54789</formula2>
    </dataValidation>
  </dataValidations>
  <pageMargins left="0.7" right="0.7" top="0.75" bottom="0.75" header="0.3" footer="0.3"/>
  <pageSetup orientation="landscape" r:id="rId1"/>
  <drawing r:id="rId2"/>
  <tableParts count="2">
    <tablePart r:id="rId3"/>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61"/>
  <sheetViews>
    <sheetView zoomScale="115" zoomScaleNormal="115" workbookViewId="0">
      <selection activeCell="B4" sqref="B4:C4"/>
    </sheetView>
  </sheetViews>
  <sheetFormatPr baseColWidth="10" defaultColWidth="11.42578125" defaultRowHeight="11.25" x14ac:dyDescent="0.2"/>
  <cols>
    <col min="1" max="1" width="12.42578125" style="1" customWidth="1"/>
    <col min="2" max="2" width="12.140625" style="1" customWidth="1"/>
    <col min="3" max="3" width="12.85546875" style="1" bestFit="1" customWidth="1"/>
    <col min="4" max="4" width="39.85546875" style="1" customWidth="1"/>
    <col min="5" max="5" width="14.42578125" style="1" customWidth="1"/>
    <col min="6" max="6" width="9.28515625" style="1" customWidth="1"/>
    <col min="7" max="7" width="11.140625" style="1" customWidth="1"/>
    <col min="8" max="8" width="9.85546875" style="1" customWidth="1"/>
    <col min="9" max="9" width="11.42578125" style="1"/>
    <col min="10" max="10" width="38.7109375" style="1" customWidth="1"/>
    <col min="11" max="11" width="12.7109375" style="1" customWidth="1"/>
    <col min="12" max="13" width="11.42578125" style="1"/>
    <col min="14" max="14" width="9.7109375" style="1" bestFit="1" customWidth="1"/>
    <col min="15" max="16384" width="11.42578125" style="1"/>
  </cols>
  <sheetData>
    <row r="1" spans="1:15" ht="24" customHeight="1" x14ac:dyDescent="0.2">
      <c r="A1" s="147" t="s">
        <v>59</v>
      </c>
      <c r="B1" s="147"/>
      <c r="C1" s="147"/>
      <c r="D1" s="147"/>
      <c r="E1" s="147"/>
      <c r="F1" s="147"/>
      <c r="G1" s="147"/>
      <c r="H1" s="147"/>
    </row>
    <row r="2" spans="1:15" ht="15" x14ac:dyDescent="0.25">
      <c r="A2" s="3"/>
      <c r="B2" s="3"/>
      <c r="C2" s="148" t="s">
        <v>60</v>
      </c>
      <c r="D2" s="148"/>
      <c r="E2" s="148"/>
    </row>
    <row r="3" spans="1:15" ht="15" x14ac:dyDescent="0.25">
      <c r="D3" s="54"/>
      <c r="E3" s="54"/>
    </row>
    <row r="4" spans="1:15" ht="12.75" customHeight="1" x14ac:dyDescent="0.25">
      <c r="A4" s="29" t="s">
        <v>29</v>
      </c>
      <c r="B4" s="149">
        <f>'Sommaire - Summary'!B3</f>
        <v>0</v>
      </c>
      <c r="C4" s="150"/>
      <c r="D4" s="54"/>
      <c r="E4" s="63"/>
      <c r="F4" s="151"/>
      <c r="G4" s="151"/>
      <c r="H4" s="151"/>
    </row>
    <row r="5" spans="1:15" ht="22.5" customHeight="1" x14ac:dyDescent="0.2">
      <c r="A5" s="30" t="s">
        <v>58</v>
      </c>
      <c r="B5" s="155"/>
      <c r="C5" s="155"/>
      <c r="E5" s="32" t="s">
        <v>30</v>
      </c>
      <c r="F5" s="157"/>
      <c r="G5" s="157"/>
      <c r="H5" s="157"/>
    </row>
    <row r="6" spans="1:15" ht="21" customHeight="1" x14ac:dyDescent="0.2">
      <c r="A6" s="13" t="s">
        <v>27</v>
      </c>
      <c r="B6" s="158"/>
      <c r="C6" s="158"/>
      <c r="E6" s="31" t="s">
        <v>32</v>
      </c>
      <c r="F6" s="156"/>
      <c r="G6" s="156"/>
      <c r="H6" s="156"/>
    </row>
    <row r="7" spans="1:15" ht="22.5" customHeight="1" x14ac:dyDescent="0.2">
      <c r="A7" s="32" t="s">
        <v>57</v>
      </c>
      <c r="B7" s="155"/>
      <c r="C7" s="155"/>
      <c r="D7" s="10"/>
      <c r="E7" s="8"/>
      <c r="G7" s="8"/>
      <c r="H7" s="9"/>
      <c r="M7" s="11"/>
      <c r="N7" s="11"/>
    </row>
    <row r="8" spans="1:15" ht="12.75" customHeight="1" x14ac:dyDescent="0.2">
      <c r="A8" s="13" t="s">
        <v>31</v>
      </c>
      <c r="B8" s="158"/>
      <c r="C8" s="158"/>
      <c r="D8" s="10"/>
      <c r="E8" s="8"/>
      <c r="F8" s="10"/>
      <c r="G8" s="153" t="s">
        <v>56</v>
      </c>
      <c r="H8" s="3"/>
      <c r="M8" s="11"/>
      <c r="N8" s="11"/>
    </row>
    <row r="9" spans="1:15" ht="23.25" customHeight="1" x14ac:dyDescent="0.2">
      <c r="A9" s="32" t="s">
        <v>61</v>
      </c>
      <c r="B9" s="159"/>
      <c r="C9" s="159"/>
      <c r="D9" s="159"/>
      <c r="E9" s="8"/>
      <c r="F9" s="10"/>
      <c r="G9" s="154"/>
      <c r="H9" s="44" t="s">
        <v>0</v>
      </c>
      <c r="M9" s="11"/>
      <c r="N9" s="11"/>
    </row>
    <row r="10" spans="1:15" ht="9.75" customHeight="1" x14ac:dyDescent="0.2">
      <c r="D10" s="10"/>
      <c r="E10" s="8"/>
      <c r="F10" s="10"/>
      <c r="G10" s="154"/>
      <c r="H10" s="7">
        <f>SUM(Tableau32462481012141618[Total CAD $])</f>
        <v>0</v>
      </c>
      <c r="J10" s="152" t="s">
        <v>37</v>
      </c>
      <c r="K10" s="152"/>
      <c r="M10" s="11"/>
      <c r="N10" s="11"/>
    </row>
    <row r="11" spans="1:15" ht="62.25" customHeight="1" x14ac:dyDescent="0.25">
      <c r="A11" s="4" t="s">
        <v>33</v>
      </c>
      <c r="B11" s="5" t="s">
        <v>3</v>
      </c>
      <c r="C11" s="5" t="s">
        <v>34</v>
      </c>
      <c r="D11" s="6" t="s">
        <v>2</v>
      </c>
      <c r="E11" s="14" t="s">
        <v>35</v>
      </c>
      <c r="F11" s="5" t="s">
        <v>36</v>
      </c>
      <c r="G11" s="5" t="s">
        <v>55</v>
      </c>
      <c r="H11" s="6" t="s">
        <v>28</v>
      </c>
      <c r="J11" s="17" t="s">
        <v>38</v>
      </c>
      <c r="K11" s="18" t="s">
        <v>0</v>
      </c>
      <c r="L11" s="33" t="s">
        <v>5</v>
      </c>
      <c r="M11" s="33" t="s">
        <v>8</v>
      </c>
      <c r="N11" s="11"/>
    </row>
    <row r="12" spans="1:15" x14ac:dyDescent="0.2">
      <c r="A12" s="2">
        <f>ROW(A1)</f>
        <v>1</v>
      </c>
      <c r="B12" s="35"/>
      <c r="C12" s="36"/>
      <c r="D12" s="72"/>
      <c r="E12" s="37"/>
      <c r="F12" s="38"/>
      <c r="G12" s="39" t="str">
        <f>IFERROR(IF(Tableau32462481012141618[[#This Row],[Devise / Currency]]="CAD",1,""),"")</f>
        <v/>
      </c>
      <c r="H12" s="15">
        <f>IFERROR(Tableau32462481012141618[[#This Row],[*Taux de change du jour / *Exchange rate of the day]]*Tableau32462481012141618[[#This Row],[Montant dans la devise d''origine / Amount in the original currency]],0)</f>
        <v>0</v>
      </c>
      <c r="J12" s="19" t="s">
        <v>39</v>
      </c>
      <c r="K12" s="20">
        <f>SUMIF(Tableau32462481012141618[Type de dépense (voir liste déroulante) / Expense type (choose in drop list)],Tableau2573591113151719[[#This Row],[Sommaire des dépenses / Expenses summary]],Tableau32462481012141618[Total CAD $])</f>
        <v>0</v>
      </c>
      <c r="L12" s="33" t="s">
        <v>6</v>
      </c>
      <c r="M12" s="33" t="s">
        <v>9</v>
      </c>
      <c r="N12" s="11"/>
    </row>
    <row r="13" spans="1:15" x14ac:dyDescent="0.2">
      <c r="A13" s="2">
        <f t="shared" ref="A13:A61" si="0">ROW(A2)</f>
        <v>2</v>
      </c>
      <c r="B13" s="35"/>
      <c r="C13" s="36"/>
      <c r="D13" s="72"/>
      <c r="E13" s="37"/>
      <c r="F13" s="38"/>
      <c r="G13" s="39" t="str">
        <f>IFERROR(IF(Tableau32462481012141618[[#This Row],[Devise / Currency]]="CAD",1,""),"")</f>
        <v/>
      </c>
      <c r="H13" s="15">
        <f>IFERROR(Tableau32462481012141618[[#This Row],[*Taux de change du jour / *Exchange rate of the day]]*Tableau32462481012141618[[#This Row],[Montant dans la devise d''origine / Amount in the original currency]],0)</f>
        <v>0</v>
      </c>
      <c r="J13" s="19" t="s">
        <v>40</v>
      </c>
      <c r="K13" s="20">
        <f>SUMIF(Tableau32462481012141618[Type de dépense (voir liste déroulante) / Expense type (choose in drop list)],Tableau2573591113151719[[#This Row],[Sommaire des dépenses / Expenses summary]],Tableau32462481012141618[Total CAD $])</f>
        <v>0</v>
      </c>
      <c r="L13" s="33" t="s">
        <v>7</v>
      </c>
      <c r="M13" s="33" t="s">
        <v>10</v>
      </c>
      <c r="N13" s="11"/>
    </row>
    <row r="14" spans="1:15" x14ac:dyDescent="0.2">
      <c r="A14" s="2">
        <f t="shared" si="0"/>
        <v>3</v>
      </c>
      <c r="B14" s="35"/>
      <c r="C14" s="36"/>
      <c r="D14" s="72"/>
      <c r="E14" s="37"/>
      <c r="F14" s="38"/>
      <c r="G14" s="39" t="str">
        <f>IFERROR(IF(Tableau32462481012141618[[#This Row],[Devise / Currency]]="CAD",1,""),"")</f>
        <v/>
      </c>
      <c r="H14" s="15">
        <f>IFERROR(Tableau32462481012141618[[#This Row],[*Taux de change du jour / *Exchange rate of the day]]*Tableau32462481012141618[[#This Row],[Montant dans la devise d''origine / Amount in the original currency]],0)</f>
        <v>0</v>
      </c>
      <c r="J14" s="19" t="s">
        <v>41</v>
      </c>
      <c r="K14" s="20">
        <f>SUMIF(Tableau32462481012141618[Type de dépense (voir liste déroulante) / Expense type (choose in drop list)],Tableau2573591113151719[[#This Row],[Sommaire des dépenses / Expenses summary]],Tableau32462481012141618[Total CAD $])</f>
        <v>0</v>
      </c>
      <c r="L14" s="33" t="s">
        <v>11</v>
      </c>
      <c r="M14" s="34"/>
      <c r="N14" s="11"/>
    </row>
    <row r="15" spans="1:15" x14ac:dyDescent="0.2">
      <c r="A15" s="2">
        <f t="shared" si="0"/>
        <v>4</v>
      </c>
      <c r="B15" s="35"/>
      <c r="C15" s="36"/>
      <c r="D15" s="72"/>
      <c r="E15" s="37"/>
      <c r="F15" s="38"/>
      <c r="G15" s="39" t="str">
        <f>IFERROR(IF(Tableau32462481012141618[[#This Row],[Devise / Currency]]="CAD",1,""),"")</f>
        <v/>
      </c>
      <c r="H15" s="15">
        <f>IFERROR(Tableau32462481012141618[[#This Row],[*Taux de change du jour / *Exchange rate of the day]]*Tableau32462481012141618[[#This Row],[Montant dans la devise d''origine / Amount in the original currency]],0)</f>
        <v>0</v>
      </c>
      <c r="J15" s="21" t="s">
        <v>42</v>
      </c>
      <c r="K15" s="20">
        <f>SUMIF(Tableau32462481012141618[Type de dépense (voir liste déroulante) / Expense type (choose in drop list)],Tableau2573591113151719[[#This Row],[Sommaire des dépenses / Expenses summary]],Tableau32462481012141618[Total CAD $])</f>
        <v>0</v>
      </c>
      <c r="L15" s="33" t="s">
        <v>12</v>
      </c>
      <c r="M15" s="34" t="s">
        <v>26</v>
      </c>
      <c r="N15" s="11"/>
      <c r="O15" s="12"/>
    </row>
    <row r="16" spans="1:15" x14ac:dyDescent="0.2">
      <c r="A16" s="2">
        <f t="shared" si="0"/>
        <v>5</v>
      </c>
      <c r="B16" s="35"/>
      <c r="C16" s="36"/>
      <c r="D16" s="72"/>
      <c r="E16" s="37"/>
      <c r="F16" s="38"/>
      <c r="G16" s="39" t="str">
        <f>IFERROR(IF(Tableau32462481012141618[[#This Row],[Devise / Currency]]="CAD",1,""),"")</f>
        <v/>
      </c>
      <c r="H16" s="15">
        <f>IFERROR(Tableau32462481012141618[[#This Row],[*Taux de change du jour / *Exchange rate of the day]]*Tableau32462481012141618[[#This Row],[Montant dans la devise d''origine / Amount in the original currency]],0)</f>
        <v>0</v>
      </c>
      <c r="J16" s="21" t="s">
        <v>43</v>
      </c>
      <c r="K16" s="20">
        <f>SUMIF(Tableau32462481012141618[Type de dépense (voir liste déroulante) / Expense type (choose in drop list)],Tableau2573591113151719[[#This Row],[Sommaire des dépenses / Expenses summary]],Tableau32462481012141618[Total CAD $])</f>
        <v>0</v>
      </c>
      <c r="L16" s="33" t="s">
        <v>13</v>
      </c>
      <c r="M16" s="34"/>
      <c r="N16" s="11"/>
      <c r="O16" s="12"/>
    </row>
    <row r="17" spans="1:15" x14ac:dyDescent="0.2">
      <c r="A17" s="2">
        <f t="shared" si="0"/>
        <v>6</v>
      </c>
      <c r="B17" s="35"/>
      <c r="C17" s="36"/>
      <c r="D17" s="72"/>
      <c r="E17" s="37"/>
      <c r="F17" s="38"/>
      <c r="G17" s="39" t="str">
        <f>IFERROR(IF(Tableau32462481012141618[[#This Row],[Devise / Currency]]="CAD",1,""),"")</f>
        <v/>
      </c>
      <c r="H17" s="15">
        <f>IFERROR(Tableau32462481012141618[[#This Row],[*Taux de change du jour / *Exchange rate of the day]]*Tableau32462481012141618[[#This Row],[Montant dans la devise d''origine / Amount in the original currency]],0)</f>
        <v>0</v>
      </c>
      <c r="J17" s="21" t="s">
        <v>44</v>
      </c>
      <c r="K17" s="20">
        <f>SUMIF(Tableau32462481012141618[Type de dépense (voir liste déroulante) / Expense type (choose in drop list)],Tableau2573591113151719[[#This Row],[Sommaire des dépenses / Expenses summary]],Tableau32462481012141618[Total CAD $])</f>
        <v>0</v>
      </c>
      <c r="L17" s="33" t="s">
        <v>14</v>
      </c>
      <c r="M17" s="34"/>
      <c r="N17" s="11"/>
      <c r="O17" s="12"/>
    </row>
    <row r="18" spans="1:15" x14ac:dyDescent="0.2">
      <c r="A18" s="2">
        <f t="shared" si="0"/>
        <v>7</v>
      </c>
      <c r="B18" s="35"/>
      <c r="C18" s="36"/>
      <c r="D18" s="72"/>
      <c r="E18" s="37"/>
      <c r="F18" s="38"/>
      <c r="G18" s="39" t="str">
        <f>IFERROR(IF(Tableau32462481012141618[[#This Row],[Devise / Currency]]="CAD",1,""),"")</f>
        <v/>
      </c>
      <c r="H18" s="15">
        <f>IFERROR(Tableau32462481012141618[[#This Row],[*Taux de change du jour / *Exchange rate of the day]]*Tableau32462481012141618[[#This Row],[Montant dans la devise d''origine / Amount in the original currency]],0)</f>
        <v>0</v>
      </c>
      <c r="J18" s="19" t="s">
        <v>45</v>
      </c>
      <c r="K18" s="20">
        <f>SUMIF(Tableau32462481012141618[Type de dépense (voir liste déroulante) / Expense type (choose in drop list)],Tableau2573591113151719[[#This Row],[Sommaire des dépenses / Expenses summary]],Tableau32462481012141618[Total CAD $])</f>
        <v>0</v>
      </c>
      <c r="L18" s="33" t="s">
        <v>15</v>
      </c>
      <c r="M18" s="34"/>
      <c r="N18" s="11"/>
      <c r="O18" s="12"/>
    </row>
    <row r="19" spans="1:15" x14ac:dyDescent="0.2">
      <c r="A19" s="2">
        <f t="shared" si="0"/>
        <v>8</v>
      </c>
      <c r="B19" s="35"/>
      <c r="C19" s="36"/>
      <c r="D19" s="72"/>
      <c r="E19" s="37"/>
      <c r="F19" s="38"/>
      <c r="G19" s="39" t="str">
        <f>IFERROR(IF(Tableau32462481012141618[[#This Row],[Devise / Currency]]="CAD",1,""),"")</f>
        <v/>
      </c>
      <c r="H19" s="15">
        <f>IFERROR(Tableau32462481012141618[[#This Row],[*Taux de change du jour / *Exchange rate of the day]]*Tableau32462481012141618[[#This Row],[Montant dans la devise d''origine / Amount in the original currency]],0)</f>
        <v>0</v>
      </c>
      <c r="J19" s="19" t="s">
        <v>1</v>
      </c>
      <c r="K19" s="20">
        <f>SUMIF(Tableau32462481012141618[Type de dépense (voir liste déroulante) / Expense type (choose in drop list)],Tableau2573591113151719[[#This Row],[Sommaire des dépenses / Expenses summary]],Tableau32462481012141618[Total CAD $])</f>
        <v>0</v>
      </c>
      <c r="L19" s="33" t="s">
        <v>16</v>
      </c>
      <c r="M19" s="34"/>
      <c r="N19" s="11"/>
      <c r="O19" s="12"/>
    </row>
    <row r="20" spans="1:15" x14ac:dyDescent="0.2">
      <c r="A20" s="2">
        <f t="shared" si="0"/>
        <v>9</v>
      </c>
      <c r="B20" s="35"/>
      <c r="C20" s="36"/>
      <c r="D20" s="72"/>
      <c r="E20" s="37"/>
      <c r="F20" s="38"/>
      <c r="G20" s="39" t="str">
        <f>IFERROR(IF(Tableau32462481012141618[[#This Row],[Devise / Currency]]="CAD",1,""),"")</f>
        <v/>
      </c>
      <c r="H20" s="15">
        <f>IFERROR(Tableau32462481012141618[[#This Row],[*Taux de change du jour / *Exchange rate of the day]]*Tableau32462481012141618[[#This Row],[Montant dans la devise d''origine / Amount in the original currency]],0)</f>
        <v>0</v>
      </c>
      <c r="J20" s="19" t="s">
        <v>46</v>
      </c>
      <c r="K20" s="20">
        <f>SUMIF(Tableau32462481012141618[Type de dépense (voir liste déroulante) / Expense type (choose in drop list)],Tableau2573591113151719[[#This Row],[Sommaire des dépenses / Expenses summary]],Tableau32462481012141618[Total CAD $])</f>
        <v>0</v>
      </c>
      <c r="L20" s="33" t="s">
        <v>17</v>
      </c>
      <c r="M20" s="34"/>
      <c r="N20" s="11"/>
      <c r="O20" s="12"/>
    </row>
    <row r="21" spans="1:15" x14ac:dyDescent="0.2">
      <c r="A21" s="2">
        <f t="shared" si="0"/>
        <v>10</v>
      </c>
      <c r="B21" s="35"/>
      <c r="C21" s="36"/>
      <c r="D21" s="72"/>
      <c r="E21" s="37"/>
      <c r="F21" s="38"/>
      <c r="G21" s="39" t="str">
        <f>IFERROR(IF(Tableau32462481012141618[[#This Row],[Devise / Currency]]="CAD",1,""),"")</f>
        <v/>
      </c>
      <c r="H21" s="15">
        <f>IFERROR(Tableau32462481012141618[[#This Row],[*Taux de change du jour / *Exchange rate of the day]]*Tableau32462481012141618[[#This Row],[Montant dans la devise d''origine / Amount in the original currency]],0)</f>
        <v>0</v>
      </c>
      <c r="J21" s="21" t="s">
        <v>47</v>
      </c>
      <c r="K21" s="20">
        <f>SUMIF(Tableau32462481012141618[Type de dépense (voir liste déroulante) / Expense type (choose in drop list)],Tableau2573591113151719[[#This Row],[Sommaire des dépenses / Expenses summary]],Tableau32462481012141618[Total CAD $])</f>
        <v>0</v>
      </c>
      <c r="L21" s="33" t="s">
        <v>18</v>
      </c>
      <c r="M21" s="34"/>
      <c r="N21" s="11"/>
      <c r="O21" s="12"/>
    </row>
    <row r="22" spans="1:15" x14ac:dyDescent="0.2">
      <c r="A22" s="2">
        <f t="shared" si="0"/>
        <v>11</v>
      </c>
      <c r="B22" s="35"/>
      <c r="C22" s="36"/>
      <c r="D22" s="72"/>
      <c r="E22" s="37"/>
      <c r="F22" s="38"/>
      <c r="G22" s="39" t="str">
        <f>IFERROR(IF(Tableau32462481012141618[[#This Row],[Devise / Currency]]="CAD",1,""),"")</f>
        <v/>
      </c>
      <c r="H22" s="15">
        <f>IFERROR(Tableau32462481012141618[[#This Row],[*Taux de change du jour / *Exchange rate of the day]]*Tableau32462481012141618[[#This Row],[Montant dans la devise d''origine / Amount in the original currency]],0)</f>
        <v>0</v>
      </c>
      <c r="J22" s="21" t="s">
        <v>48</v>
      </c>
      <c r="K22" s="20">
        <f>SUMIF(Tableau32462481012141618[Type de dépense (voir liste déroulante) / Expense type (choose in drop list)],Tableau2573591113151719[[#This Row],[Sommaire des dépenses / Expenses summary]],Tableau32462481012141618[Total CAD $])</f>
        <v>0</v>
      </c>
      <c r="L22" s="33" t="s">
        <v>19</v>
      </c>
      <c r="M22" s="34"/>
      <c r="N22" s="11"/>
      <c r="O22" s="12"/>
    </row>
    <row r="23" spans="1:15" x14ac:dyDescent="0.2">
      <c r="A23" s="2">
        <f t="shared" si="0"/>
        <v>12</v>
      </c>
      <c r="B23" s="35"/>
      <c r="C23" s="36"/>
      <c r="D23" s="72"/>
      <c r="E23" s="40"/>
      <c r="F23" s="38"/>
      <c r="G23" s="41" t="str">
        <f>IFERROR(IF(Tableau32462481012141618[[#This Row],[Devise / Currency]]="CAD",1,""),"")</f>
        <v/>
      </c>
      <c r="H23" s="16">
        <f>IFERROR(Tableau32462481012141618[[#This Row],[*Taux de change du jour / *Exchange rate of the day]]*Tableau32462481012141618[[#This Row],[Montant dans la devise d''origine / Amount in the original currency]],0)</f>
        <v>0</v>
      </c>
      <c r="J23" s="21" t="s">
        <v>49</v>
      </c>
      <c r="K23" s="20">
        <f>SUMIF(Tableau32462481012141618[Type de dépense (voir liste déroulante) / Expense type (choose in drop list)],Tableau2573591113151719[[#This Row],[Sommaire des dépenses / Expenses summary]],Tableau32462481012141618[Total CAD $])</f>
        <v>0</v>
      </c>
      <c r="L23" s="33" t="s">
        <v>20</v>
      </c>
      <c r="M23" s="34"/>
      <c r="N23" s="11"/>
      <c r="O23" s="12"/>
    </row>
    <row r="24" spans="1:15" x14ac:dyDescent="0.2">
      <c r="A24" s="2">
        <f t="shared" si="0"/>
        <v>13</v>
      </c>
      <c r="B24" s="35"/>
      <c r="C24" s="36"/>
      <c r="D24" s="72"/>
      <c r="E24" s="40"/>
      <c r="F24" s="38"/>
      <c r="G24" s="41" t="str">
        <f>IFERROR(IF(Tableau32462481012141618[[#This Row],[Devise / Currency]]="CAD",1,""),"")</f>
        <v/>
      </c>
      <c r="H24" s="16">
        <f>IFERROR(Tableau32462481012141618[[#This Row],[*Taux de change du jour / *Exchange rate of the day]]*Tableau32462481012141618[[#This Row],[Montant dans la devise d''origine / Amount in the original currency]],0)</f>
        <v>0</v>
      </c>
      <c r="J24" s="19" t="s">
        <v>50</v>
      </c>
      <c r="K24" s="20">
        <f>SUMIF(Tableau32462481012141618[Type de dépense (voir liste déroulante) / Expense type (choose in drop list)],Tableau2573591113151719[[#This Row],[Sommaire des dépenses / Expenses summary]],Tableau32462481012141618[Total CAD $])</f>
        <v>0</v>
      </c>
      <c r="L24" s="33" t="s">
        <v>21</v>
      </c>
      <c r="M24" s="34"/>
      <c r="N24" s="11"/>
      <c r="O24" s="12"/>
    </row>
    <row r="25" spans="1:15" x14ac:dyDescent="0.2">
      <c r="A25" s="2">
        <f t="shared" si="0"/>
        <v>14</v>
      </c>
      <c r="B25" s="35"/>
      <c r="C25" s="36"/>
      <c r="D25" s="72"/>
      <c r="E25" s="40"/>
      <c r="F25" s="38"/>
      <c r="G25" s="41" t="str">
        <f>IFERROR(IF(Tableau32462481012141618[[#This Row],[Devise / Currency]]="CAD",1,""),"")</f>
        <v/>
      </c>
      <c r="H25" s="16">
        <f>IFERROR(Tableau32462481012141618[[#This Row],[*Taux de change du jour / *Exchange rate of the day]]*Tableau32462481012141618[[#This Row],[Montant dans la devise d''origine / Amount in the original currency]],0)</f>
        <v>0</v>
      </c>
      <c r="J25" s="19" t="s">
        <v>51</v>
      </c>
      <c r="K25" s="20">
        <f>SUMIF(Tableau32462481012141618[Type de dépense (voir liste déroulante) / Expense type (choose in drop list)],Tableau2573591113151719[[#This Row],[Sommaire des dépenses / Expenses summary]],Tableau32462481012141618[Total CAD $])</f>
        <v>0</v>
      </c>
      <c r="L25" s="33" t="s">
        <v>22</v>
      </c>
      <c r="M25" s="34"/>
      <c r="N25" s="11"/>
      <c r="O25" s="12"/>
    </row>
    <row r="26" spans="1:15" x14ac:dyDescent="0.2">
      <c r="A26" s="2">
        <f t="shared" si="0"/>
        <v>15</v>
      </c>
      <c r="B26" s="35"/>
      <c r="C26" s="36"/>
      <c r="D26" s="72"/>
      <c r="E26" s="40"/>
      <c r="F26" s="38"/>
      <c r="G26" s="41" t="str">
        <f>IFERROR(IF(Tableau32462481012141618[[#This Row],[Devise / Currency]]="CAD",1,""),"")</f>
        <v/>
      </c>
      <c r="H26" s="16">
        <f>IFERROR(Tableau32462481012141618[[#This Row],[*Taux de change du jour / *Exchange rate of the day]]*Tableau32462481012141618[[#This Row],[Montant dans la devise d''origine / Amount in the original currency]],0)</f>
        <v>0</v>
      </c>
      <c r="J26" s="22" t="s">
        <v>0</v>
      </c>
      <c r="K26" s="23">
        <f>SUBTOTAL(109,Tableau2573591113151719[Total])</f>
        <v>0</v>
      </c>
      <c r="L26" s="33" t="s">
        <v>23</v>
      </c>
      <c r="M26" s="34"/>
      <c r="N26" s="11"/>
      <c r="O26" s="12"/>
    </row>
    <row r="27" spans="1:15" x14ac:dyDescent="0.2">
      <c r="A27" s="2">
        <f t="shared" si="0"/>
        <v>16</v>
      </c>
      <c r="B27" s="35"/>
      <c r="C27" s="36"/>
      <c r="D27" s="72"/>
      <c r="E27" s="40"/>
      <c r="F27" s="38"/>
      <c r="G27" s="41" t="str">
        <f>IFERROR(IF(Tableau32462481012141618[[#This Row],[Devise / Currency]]="CAD",1,""),"")</f>
        <v/>
      </c>
      <c r="H27" s="16">
        <f>IFERROR(Tableau32462481012141618[[#This Row],[*Taux de change du jour / *Exchange rate of the day]]*Tableau32462481012141618[[#This Row],[Montant dans la devise d''origine / Amount in the original currency]],0)</f>
        <v>0</v>
      </c>
      <c r="L27" s="33" t="s">
        <v>24</v>
      </c>
      <c r="M27" s="34"/>
      <c r="N27" s="11"/>
      <c r="O27" s="12"/>
    </row>
    <row r="28" spans="1:15" x14ac:dyDescent="0.2">
      <c r="A28" s="2">
        <f t="shared" si="0"/>
        <v>17</v>
      </c>
      <c r="B28" s="35"/>
      <c r="C28" s="36"/>
      <c r="D28" s="72"/>
      <c r="E28" s="40"/>
      <c r="F28" s="38"/>
      <c r="G28" s="41" t="str">
        <f>IFERROR(IF(Tableau32462481012141618[[#This Row],[Devise / Currency]]="CAD",1,""),"")</f>
        <v/>
      </c>
      <c r="H28" s="16">
        <f>IFERROR(Tableau32462481012141618[[#This Row],[*Taux de change du jour / *Exchange rate of the day]]*Tableau32462481012141618[[#This Row],[Montant dans la devise d''origine / Amount in the original currency]],0)</f>
        <v>0</v>
      </c>
      <c r="L28" s="33" t="s">
        <v>25</v>
      </c>
      <c r="M28" s="34"/>
      <c r="N28" s="11"/>
      <c r="O28" s="12"/>
    </row>
    <row r="29" spans="1:15" x14ac:dyDescent="0.2">
      <c r="A29" s="2">
        <f t="shared" si="0"/>
        <v>18</v>
      </c>
      <c r="B29" s="35"/>
      <c r="C29" s="36"/>
      <c r="D29" s="73"/>
      <c r="E29" s="40"/>
      <c r="F29" s="38"/>
      <c r="G29" s="41" t="str">
        <f>IFERROR(IF(Tableau32462481012141618[[#This Row],[Devise / Currency]]="CAD",1,""),"")</f>
        <v/>
      </c>
      <c r="H29" s="16">
        <f>IFERROR(Tableau32462481012141618[[#This Row],[*Taux de change du jour / *Exchange rate of the day]]*Tableau32462481012141618[[#This Row],[Montant dans la devise d''origine / Amount in the original currency]],0)</f>
        <v>0</v>
      </c>
      <c r="L29" s="34"/>
      <c r="M29" s="34"/>
      <c r="N29" s="11"/>
      <c r="O29" s="12"/>
    </row>
    <row r="30" spans="1:15" x14ac:dyDescent="0.2">
      <c r="A30" s="2">
        <f t="shared" si="0"/>
        <v>19</v>
      </c>
      <c r="B30" s="35"/>
      <c r="C30" s="36"/>
      <c r="D30" s="73"/>
      <c r="E30" s="40"/>
      <c r="F30" s="38"/>
      <c r="G30" s="41" t="str">
        <f>IFERROR(IF(Tableau32462481012141618[[#This Row],[Devise / Currency]]="CAD",1,""),"")</f>
        <v/>
      </c>
      <c r="H30" s="16">
        <f>IFERROR(Tableau32462481012141618[[#This Row],[*Taux de change du jour / *Exchange rate of the day]]*Tableau32462481012141618[[#This Row],[Montant dans la devise d''origine / Amount in the original currency]],0)</f>
        <v>0</v>
      </c>
      <c r="L30" s="34"/>
      <c r="M30" s="34"/>
      <c r="N30" s="11"/>
      <c r="O30" s="11"/>
    </row>
    <row r="31" spans="1:15" x14ac:dyDescent="0.2">
      <c r="A31" s="2">
        <f t="shared" si="0"/>
        <v>20</v>
      </c>
      <c r="B31" s="35"/>
      <c r="C31" s="36"/>
      <c r="D31" s="73"/>
      <c r="E31" s="40"/>
      <c r="F31" s="38"/>
      <c r="G31" s="41" t="str">
        <f>IFERROR(IF(Tableau32462481012141618[[#This Row],[Devise / Currency]]="CAD",1,""),"")</f>
        <v/>
      </c>
      <c r="H31" s="16">
        <f>IFERROR(Tableau32462481012141618[[#This Row],[*Taux de change du jour / *Exchange rate of the day]]*Tableau32462481012141618[[#This Row],[Montant dans la devise d''origine / Amount in the original currency]],0)</f>
        <v>0</v>
      </c>
      <c r="L31" s="11"/>
      <c r="M31" s="11"/>
      <c r="N31" s="11"/>
    </row>
    <row r="32" spans="1:15" x14ac:dyDescent="0.2">
      <c r="A32" s="2">
        <f t="shared" si="0"/>
        <v>21</v>
      </c>
      <c r="B32" s="42"/>
      <c r="C32" s="42"/>
      <c r="D32" s="73"/>
      <c r="E32" s="40"/>
      <c r="F32" s="43"/>
      <c r="G32" s="41" t="str">
        <f>IFERROR(IF(Tableau32462481012141618[[#This Row],[Devise / Currency]]="CAD",1,""),"")</f>
        <v/>
      </c>
      <c r="H32" s="16">
        <f>IFERROR(Tableau32462481012141618[[#This Row],[*Taux de change du jour / *Exchange rate of the day]]*Tableau32462481012141618[[#This Row],[Montant dans la devise d''origine / Amount in the original currency]],0)</f>
        <v>0</v>
      </c>
      <c r="L32" s="11"/>
      <c r="M32" s="11"/>
      <c r="N32" s="11"/>
    </row>
    <row r="33" spans="1:14" x14ac:dyDescent="0.2">
      <c r="A33" s="2">
        <f t="shared" si="0"/>
        <v>22</v>
      </c>
      <c r="B33" s="42"/>
      <c r="C33" s="42"/>
      <c r="D33" s="73"/>
      <c r="E33" s="40"/>
      <c r="F33" s="43"/>
      <c r="G33" s="41" t="str">
        <f>IFERROR(IF(Tableau32462481012141618[[#This Row],[Devise / Currency]]="CAD",1,""),"")</f>
        <v/>
      </c>
      <c r="H33" s="16">
        <f>IFERROR(Tableau32462481012141618[[#This Row],[*Taux de change du jour / *Exchange rate of the day]]*Tableau32462481012141618[[#This Row],[Montant dans la devise d''origine / Amount in the original currency]],0)</f>
        <v>0</v>
      </c>
      <c r="M33" s="11"/>
      <c r="N33" s="11"/>
    </row>
    <row r="34" spans="1:14" x14ac:dyDescent="0.2">
      <c r="A34" s="2">
        <f t="shared" si="0"/>
        <v>23</v>
      </c>
      <c r="B34" s="42"/>
      <c r="C34" s="42"/>
      <c r="D34" s="73"/>
      <c r="E34" s="40"/>
      <c r="F34" s="43"/>
      <c r="G34" s="41" t="str">
        <f>IFERROR(IF(Tableau32462481012141618[[#This Row],[Devise / Currency]]="CAD",1,""),"")</f>
        <v/>
      </c>
      <c r="H34" s="16">
        <f>IFERROR(Tableau32462481012141618[[#This Row],[*Taux de change du jour / *Exchange rate of the day]]*Tableau32462481012141618[[#This Row],[Montant dans la devise d''origine / Amount in the original currency]],0)</f>
        <v>0</v>
      </c>
      <c r="M34" s="11"/>
      <c r="N34" s="11"/>
    </row>
    <row r="35" spans="1:14" x14ac:dyDescent="0.2">
      <c r="A35" s="2">
        <f t="shared" si="0"/>
        <v>24</v>
      </c>
      <c r="B35" s="42"/>
      <c r="C35" s="42"/>
      <c r="D35" s="73"/>
      <c r="E35" s="40"/>
      <c r="F35" s="43"/>
      <c r="G35" s="41" t="str">
        <f>IFERROR(IF(Tableau32462481012141618[[#This Row],[Devise / Currency]]="CAD",1,""),"")</f>
        <v/>
      </c>
      <c r="H35" s="16">
        <f>IFERROR(Tableau32462481012141618[[#This Row],[*Taux de change du jour / *Exchange rate of the day]]*Tableau32462481012141618[[#This Row],[Montant dans la devise d''origine / Amount in the original currency]],0)</f>
        <v>0</v>
      </c>
      <c r="M35" s="11"/>
      <c r="N35" s="11"/>
    </row>
    <row r="36" spans="1:14" x14ac:dyDescent="0.2">
      <c r="A36" s="2">
        <f t="shared" si="0"/>
        <v>25</v>
      </c>
      <c r="B36" s="42"/>
      <c r="C36" s="42"/>
      <c r="D36" s="73"/>
      <c r="E36" s="40"/>
      <c r="F36" s="43"/>
      <c r="G36" s="41" t="str">
        <f>IFERROR(IF(Tableau32462481012141618[[#This Row],[Devise / Currency]]="CAD",1,""),"")</f>
        <v/>
      </c>
      <c r="H36" s="16">
        <f>IFERROR(Tableau32462481012141618[[#This Row],[*Taux de change du jour / *Exchange rate of the day]]*Tableau32462481012141618[[#This Row],[Montant dans la devise d''origine / Amount in the original currency]],0)</f>
        <v>0</v>
      </c>
    </row>
    <row r="37" spans="1:14" x14ac:dyDescent="0.2">
      <c r="A37" s="2">
        <f t="shared" si="0"/>
        <v>26</v>
      </c>
      <c r="B37" s="42"/>
      <c r="C37" s="42"/>
      <c r="D37" s="73"/>
      <c r="E37" s="40"/>
      <c r="F37" s="43"/>
      <c r="G37" s="41" t="str">
        <f>IFERROR(IF(Tableau32462481012141618[[#This Row],[Devise / Currency]]="CAD",1,""),"")</f>
        <v/>
      </c>
      <c r="H37" s="16">
        <f>IFERROR(Tableau32462481012141618[[#This Row],[*Taux de change du jour / *Exchange rate of the day]]*Tableau32462481012141618[[#This Row],[Montant dans la devise d''origine / Amount in the original currency]],0)</f>
        <v>0</v>
      </c>
    </row>
    <row r="38" spans="1:14" x14ac:dyDescent="0.2">
      <c r="A38" s="2">
        <f t="shared" si="0"/>
        <v>27</v>
      </c>
      <c r="B38" s="42"/>
      <c r="C38" s="42"/>
      <c r="D38" s="73"/>
      <c r="E38" s="40"/>
      <c r="F38" s="43"/>
      <c r="G38" s="41" t="str">
        <f>IFERROR(IF(Tableau32462481012141618[[#This Row],[Devise / Currency]]="CAD",1,""),"")</f>
        <v/>
      </c>
      <c r="H38" s="16">
        <f>IFERROR(Tableau32462481012141618[[#This Row],[*Taux de change du jour / *Exchange rate of the day]]*Tableau32462481012141618[[#This Row],[Montant dans la devise d''origine / Amount in the original currency]],0)</f>
        <v>0</v>
      </c>
    </row>
    <row r="39" spans="1:14" x14ac:dyDescent="0.2">
      <c r="A39" s="2">
        <f t="shared" si="0"/>
        <v>28</v>
      </c>
      <c r="B39" s="42"/>
      <c r="C39" s="42"/>
      <c r="D39" s="73"/>
      <c r="E39" s="40"/>
      <c r="F39" s="43"/>
      <c r="G39" s="41" t="str">
        <f>IFERROR(IF(Tableau32462481012141618[[#This Row],[Devise / Currency]]="CAD",1,""),"")</f>
        <v/>
      </c>
      <c r="H39" s="16">
        <f>IFERROR(Tableau32462481012141618[[#This Row],[*Taux de change du jour / *Exchange rate of the day]]*Tableau32462481012141618[[#This Row],[Montant dans la devise d''origine / Amount in the original currency]],0)</f>
        <v>0</v>
      </c>
    </row>
    <row r="40" spans="1:14" x14ac:dyDescent="0.2">
      <c r="A40" s="2">
        <f t="shared" si="0"/>
        <v>29</v>
      </c>
      <c r="B40" s="42"/>
      <c r="C40" s="42"/>
      <c r="D40" s="73"/>
      <c r="E40" s="40"/>
      <c r="F40" s="43"/>
      <c r="G40" s="41" t="str">
        <f>IFERROR(IF(Tableau32462481012141618[[#This Row],[Devise / Currency]]="CAD",1,""),"")</f>
        <v/>
      </c>
      <c r="H40" s="16">
        <f>IFERROR(Tableau32462481012141618[[#This Row],[*Taux de change du jour / *Exchange rate of the day]]*Tableau32462481012141618[[#This Row],[Montant dans la devise d''origine / Amount in the original currency]],0)</f>
        <v>0</v>
      </c>
    </row>
    <row r="41" spans="1:14" x14ac:dyDescent="0.2">
      <c r="A41" s="2">
        <f t="shared" si="0"/>
        <v>30</v>
      </c>
      <c r="B41" s="42"/>
      <c r="C41" s="42"/>
      <c r="D41" s="73"/>
      <c r="E41" s="40"/>
      <c r="F41" s="43"/>
      <c r="G41" s="41" t="str">
        <f>IFERROR(IF(Tableau32462481012141618[[#This Row],[Devise / Currency]]="CAD",1,""),"")</f>
        <v/>
      </c>
      <c r="H41" s="16">
        <f>IFERROR(Tableau32462481012141618[[#This Row],[*Taux de change du jour / *Exchange rate of the day]]*Tableau32462481012141618[[#This Row],[Montant dans la devise d''origine / Amount in the original currency]],0)</f>
        <v>0</v>
      </c>
    </row>
    <row r="42" spans="1:14" x14ac:dyDescent="0.2">
      <c r="A42" s="2">
        <f t="shared" si="0"/>
        <v>31</v>
      </c>
      <c r="B42" s="42"/>
      <c r="C42" s="42"/>
      <c r="D42" s="73"/>
      <c r="E42" s="40"/>
      <c r="F42" s="43"/>
      <c r="G42" s="41" t="str">
        <f>IFERROR(IF(Tableau32462481012141618[[#This Row],[Devise / Currency]]="CAD",1,""),"")</f>
        <v/>
      </c>
      <c r="H42" s="16">
        <f>IFERROR(Tableau32462481012141618[[#This Row],[*Taux de change du jour / *Exchange rate of the day]]*Tableau32462481012141618[[#This Row],[Montant dans la devise d''origine / Amount in the original currency]],0)</f>
        <v>0</v>
      </c>
    </row>
    <row r="43" spans="1:14" x14ac:dyDescent="0.2">
      <c r="A43" s="2">
        <f t="shared" si="0"/>
        <v>32</v>
      </c>
      <c r="B43" s="42"/>
      <c r="C43" s="42"/>
      <c r="D43" s="73"/>
      <c r="E43" s="40"/>
      <c r="F43" s="43"/>
      <c r="G43" s="41" t="str">
        <f>IFERROR(IF(Tableau32462481012141618[[#This Row],[Devise / Currency]]="CAD",1,""),"")</f>
        <v/>
      </c>
      <c r="H43" s="16">
        <f>IFERROR(Tableau32462481012141618[[#This Row],[*Taux de change du jour / *Exchange rate of the day]]*Tableau32462481012141618[[#This Row],[Montant dans la devise d''origine / Amount in the original currency]],0)</f>
        <v>0</v>
      </c>
    </row>
    <row r="44" spans="1:14" x14ac:dyDescent="0.2">
      <c r="A44" s="2">
        <f t="shared" si="0"/>
        <v>33</v>
      </c>
      <c r="B44" s="42"/>
      <c r="C44" s="42"/>
      <c r="D44" s="73"/>
      <c r="E44" s="40"/>
      <c r="F44" s="43"/>
      <c r="G44" s="41" t="str">
        <f>IFERROR(IF(Tableau32462481012141618[[#This Row],[Devise / Currency]]="CAD",1,""),"")</f>
        <v/>
      </c>
      <c r="H44" s="16">
        <f>IFERROR(Tableau32462481012141618[[#This Row],[*Taux de change du jour / *Exchange rate of the day]]*Tableau32462481012141618[[#This Row],[Montant dans la devise d''origine / Amount in the original currency]],0)</f>
        <v>0</v>
      </c>
    </row>
    <row r="45" spans="1:14" x14ac:dyDescent="0.2">
      <c r="A45" s="2">
        <f t="shared" si="0"/>
        <v>34</v>
      </c>
      <c r="B45" s="42"/>
      <c r="C45" s="42"/>
      <c r="D45" s="73"/>
      <c r="E45" s="40"/>
      <c r="F45" s="43"/>
      <c r="G45" s="41" t="str">
        <f>IFERROR(IF(Tableau32462481012141618[[#This Row],[Devise / Currency]]="CAD",1,""),"")</f>
        <v/>
      </c>
      <c r="H45" s="16">
        <f>IFERROR(Tableau32462481012141618[[#This Row],[*Taux de change du jour / *Exchange rate of the day]]*Tableau32462481012141618[[#This Row],[Montant dans la devise d''origine / Amount in the original currency]],0)</f>
        <v>0</v>
      </c>
    </row>
    <row r="46" spans="1:14" x14ac:dyDescent="0.2">
      <c r="A46" s="2">
        <f t="shared" si="0"/>
        <v>35</v>
      </c>
      <c r="B46" s="42"/>
      <c r="C46" s="42"/>
      <c r="D46" s="73"/>
      <c r="E46" s="40"/>
      <c r="F46" s="43"/>
      <c r="G46" s="41" t="str">
        <f>IFERROR(IF(Tableau32462481012141618[[#This Row],[Devise / Currency]]="CAD",1,""),"")</f>
        <v/>
      </c>
      <c r="H46" s="16">
        <f>IFERROR(Tableau32462481012141618[[#This Row],[*Taux de change du jour / *Exchange rate of the day]]*Tableau32462481012141618[[#This Row],[Montant dans la devise d''origine / Amount in the original currency]],0)</f>
        <v>0</v>
      </c>
    </row>
    <row r="47" spans="1:14" x14ac:dyDescent="0.2">
      <c r="A47" s="2">
        <f t="shared" si="0"/>
        <v>36</v>
      </c>
      <c r="B47" s="42"/>
      <c r="C47" s="42"/>
      <c r="D47" s="73"/>
      <c r="E47" s="40"/>
      <c r="F47" s="43"/>
      <c r="G47" s="41" t="str">
        <f>IFERROR(IF(Tableau32462481012141618[[#This Row],[Devise / Currency]]="CAD",1,""),"")</f>
        <v/>
      </c>
      <c r="H47" s="16">
        <f>IFERROR(Tableau32462481012141618[[#This Row],[*Taux de change du jour / *Exchange rate of the day]]*Tableau32462481012141618[[#This Row],[Montant dans la devise d''origine / Amount in the original currency]],0)</f>
        <v>0</v>
      </c>
    </row>
    <row r="48" spans="1:14" x14ac:dyDescent="0.2">
      <c r="A48" s="2">
        <f t="shared" si="0"/>
        <v>37</v>
      </c>
      <c r="B48" s="42"/>
      <c r="C48" s="42"/>
      <c r="D48" s="73"/>
      <c r="E48" s="40"/>
      <c r="F48" s="43"/>
      <c r="G48" s="41" t="str">
        <f>IFERROR(IF(Tableau32462481012141618[[#This Row],[Devise / Currency]]="CAD",1,""),"")</f>
        <v/>
      </c>
      <c r="H48" s="16">
        <f>IFERROR(Tableau32462481012141618[[#This Row],[*Taux de change du jour / *Exchange rate of the day]]*Tableau32462481012141618[[#This Row],[Montant dans la devise d''origine / Amount in the original currency]],0)</f>
        <v>0</v>
      </c>
    </row>
    <row r="49" spans="1:8" x14ac:dyDescent="0.2">
      <c r="A49" s="2">
        <f t="shared" si="0"/>
        <v>38</v>
      </c>
      <c r="B49" s="42"/>
      <c r="C49" s="42"/>
      <c r="D49" s="73"/>
      <c r="E49" s="40"/>
      <c r="F49" s="43"/>
      <c r="G49" s="41" t="str">
        <f>IFERROR(IF(Tableau32462481012141618[[#This Row],[Devise / Currency]]="CAD",1,""),"")</f>
        <v/>
      </c>
      <c r="H49" s="16">
        <f>IFERROR(Tableau32462481012141618[[#This Row],[*Taux de change du jour / *Exchange rate of the day]]*Tableau32462481012141618[[#This Row],[Montant dans la devise d''origine / Amount in the original currency]],0)</f>
        <v>0</v>
      </c>
    </row>
    <row r="50" spans="1:8" x14ac:dyDescent="0.2">
      <c r="A50" s="2">
        <f t="shared" si="0"/>
        <v>39</v>
      </c>
      <c r="B50" s="42"/>
      <c r="C50" s="42"/>
      <c r="D50" s="73"/>
      <c r="E50" s="40"/>
      <c r="F50" s="43"/>
      <c r="G50" s="41" t="str">
        <f>IFERROR(IF(Tableau32462481012141618[[#This Row],[Devise / Currency]]="CAD",1,""),"")</f>
        <v/>
      </c>
      <c r="H50" s="16">
        <f>IFERROR(Tableau32462481012141618[[#This Row],[*Taux de change du jour / *Exchange rate of the day]]*Tableau32462481012141618[[#This Row],[Montant dans la devise d''origine / Amount in the original currency]],0)</f>
        <v>0</v>
      </c>
    </row>
    <row r="51" spans="1:8" x14ac:dyDescent="0.2">
      <c r="A51" s="2">
        <f t="shared" si="0"/>
        <v>40</v>
      </c>
      <c r="B51" s="42"/>
      <c r="C51" s="42"/>
      <c r="D51" s="73"/>
      <c r="E51" s="40"/>
      <c r="F51" s="43"/>
      <c r="G51" s="41" t="str">
        <f>IFERROR(IF(Tableau32462481012141618[[#This Row],[Devise / Currency]]="CAD",1,""),"")</f>
        <v/>
      </c>
      <c r="H51" s="16">
        <f>IFERROR(Tableau32462481012141618[[#This Row],[*Taux de change du jour / *Exchange rate of the day]]*Tableau32462481012141618[[#This Row],[Montant dans la devise d''origine / Amount in the original currency]],0)</f>
        <v>0</v>
      </c>
    </row>
    <row r="52" spans="1:8" x14ac:dyDescent="0.2">
      <c r="A52" s="2">
        <f t="shared" si="0"/>
        <v>41</v>
      </c>
      <c r="B52" s="42"/>
      <c r="C52" s="42"/>
      <c r="D52" s="73"/>
      <c r="E52" s="40"/>
      <c r="F52" s="43"/>
      <c r="G52" s="41" t="str">
        <f>IFERROR(IF(Tableau32462481012141618[[#This Row],[Devise / Currency]]="CAD",1,""),"")</f>
        <v/>
      </c>
      <c r="H52" s="16">
        <f>IFERROR(Tableau32462481012141618[[#This Row],[*Taux de change du jour / *Exchange rate of the day]]*Tableau32462481012141618[[#This Row],[Montant dans la devise d''origine / Amount in the original currency]],0)</f>
        <v>0</v>
      </c>
    </row>
    <row r="53" spans="1:8" x14ac:dyDescent="0.2">
      <c r="A53" s="2">
        <f t="shared" si="0"/>
        <v>42</v>
      </c>
      <c r="B53" s="42"/>
      <c r="C53" s="42"/>
      <c r="D53" s="73"/>
      <c r="E53" s="40"/>
      <c r="F53" s="43"/>
      <c r="G53" s="41" t="str">
        <f>IFERROR(IF(Tableau32462481012141618[[#This Row],[Devise / Currency]]="CAD",1,""),"")</f>
        <v/>
      </c>
      <c r="H53" s="16">
        <f>IFERROR(Tableau32462481012141618[[#This Row],[*Taux de change du jour / *Exchange rate of the day]]*Tableau32462481012141618[[#This Row],[Montant dans la devise d''origine / Amount in the original currency]],0)</f>
        <v>0</v>
      </c>
    </row>
    <row r="54" spans="1:8" x14ac:dyDescent="0.2">
      <c r="A54" s="2">
        <f t="shared" si="0"/>
        <v>43</v>
      </c>
      <c r="B54" s="42"/>
      <c r="C54" s="42"/>
      <c r="D54" s="73"/>
      <c r="E54" s="40"/>
      <c r="F54" s="43"/>
      <c r="G54" s="41" t="str">
        <f>IFERROR(IF(Tableau32462481012141618[[#This Row],[Devise / Currency]]="CAD",1,""),"")</f>
        <v/>
      </c>
      <c r="H54" s="16">
        <f>IFERROR(Tableau32462481012141618[[#This Row],[*Taux de change du jour / *Exchange rate of the day]]*Tableau32462481012141618[[#This Row],[Montant dans la devise d''origine / Amount in the original currency]],0)</f>
        <v>0</v>
      </c>
    </row>
    <row r="55" spans="1:8" x14ac:dyDescent="0.2">
      <c r="A55" s="2">
        <f t="shared" si="0"/>
        <v>44</v>
      </c>
      <c r="B55" s="42"/>
      <c r="C55" s="42"/>
      <c r="D55" s="73"/>
      <c r="E55" s="40"/>
      <c r="F55" s="43"/>
      <c r="G55" s="41" t="str">
        <f>IFERROR(IF(Tableau32462481012141618[[#This Row],[Devise / Currency]]="CAD",1,""),"")</f>
        <v/>
      </c>
      <c r="H55" s="16">
        <f>IFERROR(Tableau32462481012141618[[#This Row],[*Taux de change du jour / *Exchange rate of the day]]*Tableau32462481012141618[[#This Row],[Montant dans la devise d''origine / Amount in the original currency]],0)</f>
        <v>0</v>
      </c>
    </row>
    <row r="56" spans="1:8" x14ac:dyDescent="0.2">
      <c r="A56" s="2">
        <f t="shared" si="0"/>
        <v>45</v>
      </c>
      <c r="B56" s="42"/>
      <c r="C56" s="42"/>
      <c r="D56" s="73"/>
      <c r="E56" s="40"/>
      <c r="F56" s="43"/>
      <c r="G56" s="41" t="str">
        <f>IFERROR(IF(Tableau32462481012141618[[#This Row],[Devise / Currency]]="CAD",1,""),"")</f>
        <v/>
      </c>
      <c r="H56" s="16">
        <f>IFERROR(Tableau32462481012141618[[#This Row],[*Taux de change du jour / *Exchange rate of the day]]*Tableau32462481012141618[[#This Row],[Montant dans la devise d''origine / Amount in the original currency]],0)</f>
        <v>0</v>
      </c>
    </row>
    <row r="57" spans="1:8" x14ac:dyDescent="0.2">
      <c r="A57" s="2">
        <f t="shared" si="0"/>
        <v>46</v>
      </c>
      <c r="B57" s="42"/>
      <c r="C57" s="42"/>
      <c r="D57" s="73"/>
      <c r="E57" s="40"/>
      <c r="F57" s="43"/>
      <c r="G57" s="41" t="str">
        <f>IFERROR(IF(Tableau32462481012141618[[#This Row],[Devise / Currency]]="CAD",1,""),"")</f>
        <v/>
      </c>
      <c r="H57" s="16">
        <f>IFERROR(Tableau32462481012141618[[#This Row],[*Taux de change du jour / *Exchange rate of the day]]*Tableau32462481012141618[[#This Row],[Montant dans la devise d''origine / Amount in the original currency]],0)</f>
        <v>0</v>
      </c>
    </row>
    <row r="58" spans="1:8" x14ac:dyDescent="0.2">
      <c r="A58" s="2">
        <f t="shared" si="0"/>
        <v>47</v>
      </c>
      <c r="B58" s="42"/>
      <c r="C58" s="42"/>
      <c r="D58" s="73"/>
      <c r="E58" s="40"/>
      <c r="F58" s="43"/>
      <c r="G58" s="41" t="str">
        <f>IFERROR(IF(Tableau32462481012141618[[#This Row],[Devise / Currency]]="CAD",1,""),"")</f>
        <v/>
      </c>
      <c r="H58" s="16">
        <f>IFERROR(Tableau32462481012141618[[#This Row],[*Taux de change du jour / *Exchange rate of the day]]*Tableau32462481012141618[[#This Row],[Montant dans la devise d''origine / Amount in the original currency]],0)</f>
        <v>0</v>
      </c>
    </row>
    <row r="59" spans="1:8" x14ac:dyDescent="0.2">
      <c r="A59" s="2">
        <f t="shared" si="0"/>
        <v>48</v>
      </c>
      <c r="B59" s="42"/>
      <c r="C59" s="42"/>
      <c r="D59" s="73"/>
      <c r="E59" s="40"/>
      <c r="F59" s="43"/>
      <c r="G59" s="41" t="str">
        <f>IFERROR(IF(Tableau32462481012141618[[#This Row],[Devise / Currency]]="CAD",1,""),"")</f>
        <v/>
      </c>
      <c r="H59" s="16">
        <f>IFERROR(Tableau32462481012141618[[#This Row],[*Taux de change du jour / *Exchange rate of the day]]*Tableau32462481012141618[[#This Row],[Montant dans la devise d''origine / Amount in the original currency]],0)</f>
        <v>0</v>
      </c>
    </row>
    <row r="60" spans="1:8" x14ac:dyDescent="0.2">
      <c r="A60" s="2">
        <f t="shared" si="0"/>
        <v>49</v>
      </c>
      <c r="B60" s="42"/>
      <c r="C60" s="42"/>
      <c r="D60" s="73"/>
      <c r="E60" s="40"/>
      <c r="F60" s="43"/>
      <c r="G60" s="41" t="str">
        <f>IFERROR(IF(Tableau32462481012141618[[#This Row],[Devise / Currency]]="CAD",1,""),"")</f>
        <v/>
      </c>
      <c r="H60" s="16">
        <f>IFERROR(Tableau32462481012141618[[#This Row],[*Taux de change du jour / *Exchange rate of the day]]*Tableau32462481012141618[[#This Row],[Montant dans la devise d''origine / Amount in the original currency]],0)</f>
        <v>0</v>
      </c>
    </row>
    <row r="61" spans="1:8" x14ac:dyDescent="0.2">
      <c r="A61" s="2">
        <f t="shared" si="0"/>
        <v>50</v>
      </c>
      <c r="B61" s="42"/>
      <c r="C61" s="42"/>
      <c r="D61" s="73"/>
      <c r="E61" s="40"/>
      <c r="F61" s="43"/>
      <c r="G61" s="41" t="str">
        <f>IFERROR(IF(Tableau32462481012141618[[#This Row],[Devise / Currency]]="CAD",1,""),"")</f>
        <v/>
      </c>
      <c r="H61" s="16">
        <f>IFERROR(Tableau32462481012141618[[#This Row],[*Taux de change du jour / *Exchange rate of the day]]*Tableau32462481012141618[[#This Row],[Montant dans la devise d''origine / Amount in the original currency]],0)</f>
        <v>0</v>
      </c>
    </row>
  </sheetData>
  <sheetProtection sheet="1" selectLockedCells="1"/>
  <mergeCells count="13">
    <mergeCell ref="A1:H1"/>
    <mergeCell ref="C2:E2"/>
    <mergeCell ref="B4:C4"/>
    <mergeCell ref="F4:H4"/>
    <mergeCell ref="B5:C5"/>
    <mergeCell ref="F5:H5"/>
    <mergeCell ref="J10:K10"/>
    <mergeCell ref="B6:C6"/>
    <mergeCell ref="F6:H6"/>
    <mergeCell ref="B7:C7"/>
    <mergeCell ref="B8:C8"/>
    <mergeCell ref="G8:G10"/>
    <mergeCell ref="B9:D9"/>
  </mergeCells>
  <dataValidations count="5">
    <dataValidation type="date" allowBlank="1" showInputMessage="1" showErrorMessage="1" error="Please enter the date format of your computer._x000a_SVP, entrez le format de date de votre ordinateur._x000a_" sqref="B12:B61" xr:uid="{00000000-0002-0000-0C00-000000000000}">
      <formula1>42370</formula1>
      <formula2>54789</formula2>
    </dataValidation>
    <dataValidation type="list" allowBlank="1" showInputMessage="1" showErrorMessage="1" error="Please select a currency in the list._x000a_SVP, sélectionnez une devise dans la liste._x000a_" sqref="F12:F61" xr:uid="{00000000-0002-0000-0C00-000001000000}">
      <formula1>$L$11:$L$28</formula1>
    </dataValidation>
    <dataValidation type="list" showInputMessage="1" showErrorMessage="1" sqref="E7:E10" xr:uid="{00000000-0002-0000-0C00-000002000000}">
      <formula1>$M$17:$M$18</formula1>
    </dataValidation>
    <dataValidation type="list" showInputMessage="1" showErrorMessage="1" error="Choisir dans la liste déroulante._x000a_Choose in the drop list" sqref="B7:C7" xr:uid="{00000000-0002-0000-0C00-000003000000}">
      <formula1>$M$11:$M$13</formula1>
    </dataValidation>
    <dataValidation type="list" showInputMessage="1" showErrorMessage="1" error="Choisir dans la liste déroulante / Choose in the drop list" sqref="C12:C61" xr:uid="{00000000-0002-0000-0C00-000004000000}">
      <formula1>$J$12:$J$25</formula1>
    </dataValidation>
  </dataValidations>
  <pageMargins left="0.7" right="0.7" top="0.75" bottom="0.75" header="0.3" footer="0.3"/>
  <pageSetup orientation="landscape" r:id="rId1"/>
  <drawing r:id="rId2"/>
  <tableParts count="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61"/>
  <sheetViews>
    <sheetView zoomScale="115" zoomScaleNormal="115" workbookViewId="0">
      <selection activeCell="B4" sqref="B4:C4"/>
    </sheetView>
  </sheetViews>
  <sheetFormatPr baseColWidth="10" defaultColWidth="11.42578125" defaultRowHeight="11.25" x14ac:dyDescent="0.2"/>
  <cols>
    <col min="1" max="1" width="12.42578125" style="1" customWidth="1"/>
    <col min="2" max="2" width="12.140625" style="1" customWidth="1"/>
    <col min="3" max="3" width="12.85546875" style="1" bestFit="1" customWidth="1"/>
    <col min="4" max="4" width="39.85546875" style="1" customWidth="1"/>
    <col min="5" max="5" width="14.42578125" style="1" customWidth="1"/>
    <col min="6" max="6" width="9.28515625" style="1" customWidth="1"/>
    <col min="7" max="7" width="11.140625" style="1" customWidth="1"/>
    <col min="8" max="8" width="9.85546875" style="1" customWidth="1"/>
    <col min="9" max="9" width="11.42578125" style="1"/>
    <col min="10" max="10" width="38.7109375" style="1" customWidth="1"/>
    <col min="11" max="11" width="12.85546875" style="1" customWidth="1"/>
    <col min="12" max="13" width="11.42578125" style="1"/>
    <col min="14" max="14" width="9.7109375" style="1" bestFit="1" customWidth="1"/>
    <col min="15" max="16384" width="11.42578125" style="1"/>
  </cols>
  <sheetData>
    <row r="1" spans="1:15" ht="24" customHeight="1" x14ac:dyDescent="0.2">
      <c r="A1" s="147" t="s">
        <v>59</v>
      </c>
      <c r="B1" s="147"/>
      <c r="C1" s="147"/>
      <c r="D1" s="147"/>
      <c r="E1" s="147"/>
      <c r="F1" s="147"/>
      <c r="G1" s="147"/>
      <c r="H1" s="147"/>
    </row>
    <row r="2" spans="1:15" ht="15" x14ac:dyDescent="0.25">
      <c r="A2" s="3"/>
      <c r="B2" s="3"/>
      <c r="C2" s="148" t="s">
        <v>60</v>
      </c>
      <c r="D2" s="148"/>
      <c r="E2" s="148"/>
    </row>
    <row r="3" spans="1:15" ht="15" x14ac:dyDescent="0.25">
      <c r="D3" s="54"/>
      <c r="E3" s="54"/>
    </row>
    <row r="4" spans="1:15" ht="12.75" customHeight="1" x14ac:dyDescent="0.25">
      <c r="A4" s="29" t="s">
        <v>29</v>
      </c>
      <c r="B4" s="149">
        <f>'Sommaire - Summary'!B3</f>
        <v>0</v>
      </c>
      <c r="C4" s="150"/>
      <c r="D4" s="54"/>
      <c r="E4" s="63"/>
      <c r="F4" s="151"/>
      <c r="G4" s="151"/>
      <c r="H4" s="151"/>
    </row>
    <row r="5" spans="1:15" ht="22.5" customHeight="1" x14ac:dyDescent="0.2">
      <c r="A5" s="30" t="s">
        <v>58</v>
      </c>
      <c r="B5" s="155"/>
      <c r="C5" s="155"/>
      <c r="E5" s="32" t="s">
        <v>30</v>
      </c>
      <c r="F5" s="157"/>
      <c r="G5" s="157"/>
      <c r="H5" s="157"/>
    </row>
    <row r="6" spans="1:15" ht="21" customHeight="1" x14ac:dyDescent="0.2">
      <c r="A6" s="13" t="s">
        <v>27</v>
      </c>
      <c r="B6" s="158"/>
      <c r="C6" s="158"/>
      <c r="E6" s="31" t="s">
        <v>32</v>
      </c>
      <c r="F6" s="156"/>
      <c r="G6" s="156"/>
      <c r="H6" s="156"/>
    </row>
    <row r="7" spans="1:15" ht="22.5" customHeight="1" x14ac:dyDescent="0.2">
      <c r="A7" s="32" t="s">
        <v>57</v>
      </c>
      <c r="B7" s="155"/>
      <c r="C7" s="155"/>
      <c r="D7" s="10"/>
      <c r="E7" s="8"/>
      <c r="G7" s="8"/>
      <c r="H7" s="9"/>
      <c r="M7" s="11"/>
      <c r="N7" s="11"/>
    </row>
    <row r="8" spans="1:15" ht="12.75" customHeight="1" x14ac:dyDescent="0.2">
      <c r="A8" s="13" t="s">
        <v>31</v>
      </c>
      <c r="B8" s="158"/>
      <c r="C8" s="158"/>
      <c r="D8" s="10"/>
      <c r="E8" s="8"/>
      <c r="F8" s="10"/>
      <c r="G8" s="153" t="s">
        <v>56</v>
      </c>
      <c r="H8" s="3"/>
      <c r="M8" s="11"/>
      <c r="N8" s="11"/>
    </row>
    <row r="9" spans="1:15" ht="23.25" customHeight="1" x14ac:dyDescent="0.2">
      <c r="A9" s="32" t="s">
        <v>61</v>
      </c>
      <c r="B9" s="159"/>
      <c r="C9" s="159"/>
      <c r="D9" s="159"/>
      <c r="E9" s="8"/>
      <c r="F9" s="10"/>
      <c r="G9" s="154"/>
      <c r="H9" s="44" t="s">
        <v>0</v>
      </c>
      <c r="M9" s="11"/>
      <c r="N9" s="11"/>
    </row>
    <row r="10" spans="1:15" ht="9.75" customHeight="1" x14ac:dyDescent="0.2">
      <c r="D10" s="10"/>
      <c r="E10" s="8"/>
      <c r="F10" s="10"/>
      <c r="G10" s="154"/>
      <c r="H10" s="7">
        <f>SUM(Tableau3246248101214161820[Total CAD $])</f>
        <v>0</v>
      </c>
      <c r="J10" s="152" t="s">
        <v>37</v>
      </c>
      <c r="K10" s="152"/>
      <c r="M10" s="11"/>
      <c r="N10" s="11"/>
    </row>
    <row r="11" spans="1:15" ht="62.25" customHeight="1" x14ac:dyDescent="0.25">
      <c r="A11" s="4" t="s">
        <v>33</v>
      </c>
      <c r="B11" s="5" t="s">
        <v>3</v>
      </c>
      <c r="C11" s="5" t="s">
        <v>34</v>
      </c>
      <c r="D11" s="6" t="s">
        <v>2</v>
      </c>
      <c r="E11" s="14" t="s">
        <v>35</v>
      </c>
      <c r="F11" s="5" t="s">
        <v>36</v>
      </c>
      <c r="G11" s="5" t="s">
        <v>55</v>
      </c>
      <c r="H11" s="6" t="s">
        <v>28</v>
      </c>
      <c r="J11" s="17" t="s">
        <v>38</v>
      </c>
      <c r="K11" s="18" t="s">
        <v>0</v>
      </c>
      <c r="L11" s="33" t="s">
        <v>5</v>
      </c>
      <c r="M11" s="33" t="s">
        <v>8</v>
      </c>
      <c r="N11" s="11"/>
    </row>
    <row r="12" spans="1:15" x14ac:dyDescent="0.2">
      <c r="A12" s="2">
        <f>ROW(A1)</f>
        <v>1</v>
      </c>
      <c r="B12" s="35"/>
      <c r="C12" s="36"/>
      <c r="D12" s="72"/>
      <c r="E12" s="37"/>
      <c r="F12" s="38"/>
      <c r="G12" s="39" t="str">
        <f>IFERROR(IF(Tableau3246248101214161820[[#This Row],[Devise / Currency]]="CAD",1,""),"")</f>
        <v/>
      </c>
      <c r="H12" s="15">
        <f>IFERROR(Tableau3246248101214161820[[#This Row],[*Taux de change du jour / *Exchange rate of the day]]*Tableau3246248101214161820[[#This Row],[Montant dans la devise d''origine / Amount in the original currency]],0)</f>
        <v>0</v>
      </c>
      <c r="J12" s="19" t="s">
        <v>39</v>
      </c>
      <c r="K12" s="20">
        <f>SUMIF(Tableau3246248101214161820[Type de dépense (voir liste déroulante) / Expense type (choose in drop list)],Tableau257359111315171921[[#This Row],[Sommaire des dépenses / Expenses summary]],Tableau3246248101214161820[Total CAD $])</f>
        <v>0</v>
      </c>
      <c r="L12" s="33" t="s">
        <v>6</v>
      </c>
      <c r="M12" s="33" t="s">
        <v>9</v>
      </c>
      <c r="N12" s="11"/>
    </row>
    <row r="13" spans="1:15" x14ac:dyDescent="0.2">
      <c r="A13" s="2">
        <f t="shared" ref="A13:A61" si="0">ROW(A2)</f>
        <v>2</v>
      </c>
      <c r="B13" s="35"/>
      <c r="C13" s="36"/>
      <c r="D13" s="72"/>
      <c r="E13" s="37"/>
      <c r="F13" s="38"/>
      <c r="G13" s="39" t="str">
        <f>IFERROR(IF(Tableau3246248101214161820[[#This Row],[Devise / Currency]]="CAD",1,""),"")</f>
        <v/>
      </c>
      <c r="H13" s="15">
        <f>IFERROR(Tableau3246248101214161820[[#This Row],[*Taux de change du jour / *Exchange rate of the day]]*Tableau3246248101214161820[[#This Row],[Montant dans la devise d''origine / Amount in the original currency]],0)</f>
        <v>0</v>
      </c>
      <c r="J13" s="19" t="s">
        <v>40</v>
      </c>
      <c r="K13" s="20">
        <f>SUMIF(Tableau3246248101214161820[Type de dépense (voir liste déroulante) / Expense type (choose in drop list)],Tableau257359111315171921[[#This Row],[Sommaire des dépenses / Expenses summary]],Tableau3246248101214161820[Total CAD $])</f>
        <v>0</v>
      </c>
      <c r="L13" s="33" t="s">
        <v>7</v>
      </c>
      <c r="M13" s="33" t="s">
        <v>10</v>
      </c>
      <c r="N13" s="11"/>
    </row>
    <row r="14" spans="1:15" x14ac:dyDescent="0.2">
      <c r="A14" s="2">
        <f t="shared" si="0"/>
        <v>3</v>
      </c>
      <c r="B14" s="35"/>
      <c r="C14" s="36"/>
      <c r="D14" s="72"/>
      <c r="E14" s="37"/>
      <c r="F14" s="38"/>
      <c r="G14" s="39" t="str">
        <f>IFERROR(IF(Tableau3246248101214161820[[#This Row],[Devise / Currency]]="CAD",1,""),"")</f>
        <v/>
      </c>
      <c r="H14" s="15">
        <f>IFERROR(Tableau3246248101214161820[[#This Row],[*Taux de change du jour / *Exchange rate of the day]]*Tableau3246248101214161820[[#This Row],[Montant dans la devise d''origine / Amount in the original currency]],0)</f>
        <v>0</v>
      </c>
      <c r="J14" s="19" t="s">
        <v>41</v>
      </c>
      <c r="K14" s="20">
        <f>SUMIF(Tableau3246248101214161820[Type de dépense (voir liste déroulante) / Expense type (choose in drop list)],Tableau257359111315171921[[#This Row],[Sommaire des dépenses / Expenses summary]],Tableau3246248101214161820[Total CAD $])</f>
        <v>0</v>
      </c>
      <c r="L14" s="33" t="s">
        <v>11</v>
      </c>
      <c r="M14" s="34"/>
      <c r="N14" s="11"/>
    </row>
    <row r="15" spans="1:15" x14ac:dyDescent="0.2">
      <c r="A15" s="2">
        <f t="shared" si="0"/>
        <v>4</v>
      </c>
      <c r="B15" s="35"/>
      <c r="C15" s="36"/>
      <c r="D15" s="72"/>
      <c r="E15" s="37"/>
      <c r="F15" s="38"/>
      <c r="G15" s="39" t="str">
        <f>IFERROR(IF(Tableau3246248101214161820[[#This Row],[Devise / Currency]]="CAD",1,""),"")</f>
        <v/>
      </c>
      <c r="H15" s="15">
        <f>IFERROR(Tableau3246248101214161820[[#This Row],[*Taux de change du jour / *Exchange rate of the day]]*Tableau3246248101214161820[[#This Row],[Montant dans la devise d''origine / Amount in the original currency]],0)</f>
        <v>0</v>
      </c>
      <c r="J15" s="21" t="s">
        <v>42</v>
      </c>
      <c r="K15" s="20">
        <f>SUMIF(Tableau3246248101214161820[Type de dépense (voir liste déroulante) / Expense type (choose in drop list)],Tableau257359111315171921[[#This Row],[Sommaire des dépenses / Expenses summary]],Tableau3246248101214161820[Total CAD $])</f>
        <v>0</v>
      </c>
      <c r="L15" s="33" t="s">
        <v>12</v>
      </c>
      <c r="M15" s="34" t="s">
        <v>26</v>
      </c>
      <c r="N15" s="11"/>
      <c r="O15" s="12"/>
    </row>
    <row r="16" spans="1:15" x14ac:dyDescent="0.2">
      <c r="A16" s="2">
        <f t="shared" si="0"/>
        <v>5</v>
      </c>
      <c r="B16" s="35"/>
      <c r="C16" s="36"/>
      <c r="D16" s="72"/>
      <c r="E16" s="37"/>
      <c r="F16" s="38"/>
      <c r="G16" s="39" t="str">
        <f>IFERROR(IF(Tableau3246248101214161820[[#This Row],[Devise / Currency]]="CAD",1,""),"")</f>
        <v/>
      </c>
      <c r="H16" s="15">
        <f>IFERROR(Tableau3246248101214161820[[#This Row],[*Taux de change du jour / *Exchange rate of the day]]*Tableau3246248101214161820[[#This Row],[Montant dans la devise d''origine / Amount in the original currency]],0)</f>
        <v>0</v>
      </c>
      <c r="J16" s="21" t="s">
        <v>43</v>
      </c>
      <c r="K16" s="20">
        <f>SUMIF(Tableau3246248101214161820[Type de dépense (voir liste déroulante) / Expense type (choose in drop list)],Tableau257359111315171921[[#This Row],[Sommaire des dépenses / Expenses summary]],Tableau3246248101214161820[Total CAD $])</f>
        <v>0</v>
      </c>
      <c r="L16" s="33" t="s">
        <v>13</v>
      </c>
      <c r="M16" s="34"/>
      <c r="N16" s="11"/>
      <c r="O16" s="12"/>
    </row>
    <row r="17" spans="1:15" x14ac:dyDescent="0.2">
      <c r="A17" s="2">
        <f t="shared" si="0"/>
        <v>6</v>
      </c>
      <c r="B17" s="35"/>
      <c r="C17" s="36"/>
      <c r="D17" s="72"/>
      <c r="E17" s="37"/>
      <c r="F17" s="38"/>
      <c r="G17" s="39" t="str">
        <f>IFERROR(IF(Tableau3246248101214161820[[#This Row],[Devise / Currency]]="CAD",1,""),"")</f>
        <v/>
      </c>
      <c r="H17" s="15">
        <f>IFERROR(Tableau3246248101214161820[[#This Row],[*Taux de change du jour / *Exchange rate of the day]]*Tableau3246248101214161820[[#This Row],[Montant dans la devise d''origine / Amount in the original currency]],0)</f>
        <v>0</v>
      </c>
      <c r="J17" s="21" t="s">
        <v>44</v>
      </c>
      <c r="K17" s="20">
        <f>SUMIF(Tableau3246248101214161820[Type de dépense (voir liste déroulante) / Expense type (choose in drop list)],Tableau257359111315171921[[#This Row],[Sommaire des dépenses / Expenses summary]],Tableau3246248101214161820[Total CAD $])</f>
        <v>0</v>
      </c>
      <c r="L17" s="33" t="s">
        <v>14</v>
      </c>
      <c r="M17" s="34"/>
      <c r="N17" s="11"/>
      <c r="O17" s="12"/>
    </row>
    <row r="18" spans="1:15" x14ac:dyDescent="0.2">
      <c r="A18" s="2">
        <f t="shared" si="0"/>
        <v>7</v>
      </c>
      <c r="B18" s="35"/>
      <c r="C18" s="36"/>
      <c r="D18" s="72"/>
      <c r="E18" s="37"/>
      <c r="F18" s="38"/>
      <c r="G18" s="39" t="str">
        <f>IFERROR(IF(Tableau3246248101214161820[[#This Row],[Devise / Currency]]="CAD",1,""),"")</f>
        <v/>
      </c>
      <c r="H18" s="15">
        <f>IFERROR(Tableau3246248101214161820[[#This Row],[*Taux de change du jour / *Exchange rate of the day]]*Tableau3246248101214161820[[#This Row],[Montant dans la devise d''origine / Amount in the original currency]],0)</f>
        <v>0</v>
      </c>
      <c r="J18" s="19" t="s">
        <v>45</v>
      </c>
      <c r="K18" s="20">
        <f>SUMIF(Tableau3246248101214161820[Type de dépense (voir liste déroulante) / Expense type (choose in drop list)],Tableau257359111315171921[[#This Row],[Sommaire des dépenses / Expenses summary]],Tableau3246248101214161820[Total CAD $])</f>
        <v>0</v>
      </c>
      <c r="L18" s="33" t="s">
        <v>15</v>
      </c>
      <c r="M18" s="34"/>
      <c r="N18" s="11"/>
      <c r="O18" s="12"/>
    </row>
    <row r="19" spans="1:15" x14ac:dyDescent="0.2">
      <c r="A19" s="2">
        <f t="shared" si="0"/>
        <v>8</v>
      </c>
      <c r="B19" s="35"/>
      <c r="C19" s="36"/>
      <c r="D19" s="72"/>
      <c r="E19" s="37"/>
      <c r="F19" s="38"/>
      <c r="G19" s="39" t="str">
        <f>IFERROR(IF(Tableau3246248101214161820[[#This Row],[Devise / Currency]]="CAD",1,""),"")</f>
        <v/>
      </c>
      <c r="H19" s="15">
        <f>IFERROR(Tableau3246248101214161820[[#This Row],[*Taux de change du jour / *Exchange rate of the day]]*Tableau3246248101214161820[[#This Row],[Montant dans la devise d''origine / Amount in the original currency]],0)</f>
        <v>0</v>
      </c>
      <c r="J19" s="19" t="s">
        <v>1</v>
      </c>
      <c r="K19" s="20">
        <f>SUMIF(Tableau3246248101214161820[Type de dépense (voir liste déroulante) / Expense type (choose in drop list)],Tableau257359111315171921[[#This Row],[Sommaire des dépenses / Expenses summary]],Tableau3246248101214161820[Total CAD $])</f>
        <v>0</v>
      </c>
      <c r="L19" s="33" t="s">
        <v>16</v>
      </c>
      <c r="M19" s="34"/>
      <c r="N19" s="11"/>
      <c r="O19" s="12"/>
    </row>
    <row r="20" spans="1:15" x14ac:dyDescent="0.2">
      <c r="A20" s="2">
        <f t="shared" si="0"/>
        <v>9</v>
      </c>
      <c r="B20" s="35"/>
      <c r="C20" s="36"/>
      <c r="D20" s="72"/>
      <c r="E20" s="37"/>
      <c r="F20" s="38"/>
      <c r="G20" s="39" t="str">
        <f>IFERROR(IF(Tableau3246248101214161820[[#This Row],[Devise / Currency]]="CAD",1,""),"")</f>
        <v/>
      </c>
      <c r="H20" s="15">
        <f>IFERROR(Tableau3246248101214161820[[#This Row],[*Taux de change du jour / *Exchange rate of the day]]*Tableau3246248101214161820[[#This Row],[Montant dans la devise d''origine / Amount in the original currency]],0)</f>
        <v>0</v>
      </c>
      <c r="J20" s="19" t="s">
        <v>46</v>
      </c>
      <c r="K20" s="20">
        <f>SUMIF(Tableau3246248101214161820[Type de dépense (voir liste déroulante) / Expense type (choose in drop list)],Tableau257359111315171921[[#This Row],[Sommaire des dépenses / Expenses summary]],Tableau3246248101214161820[Total CAD $])</f>
        <v>0</v>
      </c>
      <c r="L20" s="33" t="s">
        <v>17</v>
      </c>
      <c r="M20" s="34"/>
      <c r="N20" s="11"/>
      <c r="O20" s="12"/>
    </row>
    <row r="21" spans="1:15" x14ac:dyDescent="0.2">
      <c r="A21" s="2">
        <f t="shared" si="0"/>
        <v>10</v>
      </c>
      <c r="B21" s="35"/>
      <c r="C21" s="36"/>
      <c r="D21" s="72"/>
      <c r="E21" s="37"/>
      <c r="F21" s="38"/>
      <c r="G21" s="39" t="str">
        <f>IFERROR(IF(Tableau3246248101214161820[[#This Row],[Devise / Currency]]="CAD",1,""),"")</f>
        <v/>
      </c>
      <c r="H21" s="15">
        <f>IFERROR(Tableau3246248101214161820[[#This Row],[*Taux de change du jour / *Exchange rate of the day]]*Tableau3246248101214161820[[#This Row],[Montant dans la devise d''origine / Amount in the original currency]],0)</f>
        <v>0</v>
      </c>
      <c r="J21" s="21" t="s">
        <v>47</v>
      </c>
      <c r="K21" s="20">
        <f>SUMIF(Tableau3246248101214161820[Type de dépense (voir liste déroulante) / Expense type (choose in drop list)],Tableau257359111315171921[[#This Row],[Sommaire des dépenses / Expenses summary]],Tableau3246248101214161820[Total CAD $])</f>
        <v>0</v>
      </c>
      <c r="L21" s="33" t="s">
        <v>18</v>
      </c>
      <c r="M21" s="34"/>
      <c r="N21" s="11"/>
      <c r="O21" s="12"/>
    </row>
    <row r="22" spans="1:15" x14ac:dyDescent="0.2">
      <c r="A22" s="2">
        <f t="shared" si="0"/>
        <v>11</v>
      </c>
      <c r="B22" s="35"/>
      <c r="C22" s="36"/>
      <c r="D22" s="72"/>
      <c r="E22" s="37"/>
      <c r="F22" s="38"/>
      <c r="G22" s="39" t="str">
        <f>IFERROR(IF(Tableau3246248101214161820[[#This Row],[Devise / Currency]]="CAD",1,""),"")</f>
        <v/>
      </c>
      <c r="H22" s="15">
        <f>IFERROR(Tableau3246248101214161820[[#This Row],[*Taux de change du jour / *Exchange rate of the day]]*Tableau3246248101214161820[[#This Row],[Montant dans la devise d''origine / Amount in the original currency]],0)</f>
        <v>0</v>
      </c>
      <c r="J22" s="21" t="s">
        <v>48</v>
      </c>
      <c r="K22" s="20">
        <f>SUMIF(Tableau3246248101214161820[Type de dépense (voir liste déroulante) / Expense type (choose in drop list)],Tableau257359111315171921[[#This Row],[Sommaire des dépenses / Expenses summary]],Tableau3246248101214161820[Total CAD $])</f>
        <v>0</v>
      </c>
      <c r="L22" s="33" t="s">
        <v>19</v>
      </c>
      <c r="M22" s="34"/>
      <c r="N22" s="11"/>
      <c r="O22" s="12"/>
    </row>
    <row r="23" spans="1:15" x14ac:dyDescent="0.2">
      <c r="A23" s="2">
        <f t="shared" si="0"/>
        <v>12</v>
      </c>
      <c r="B23" s="35"/>
      <c r="C23" s="36"/>
      <c r="D23" s="72"/>
      <c r="E23" s="40"/>
      <c r="F23" s="38"/>
      <c r="G23" s="41" t="str">
        <f>IFERROR(IF(Tableau3246248101214161820[[#This Row],[Devise / Currency]]="CAD",1,""),"")</f>
        <v/>
      </c>
      <c r="H23" s="16">
        <f>IFERROR(Tableau3246248101214161820[[#This Row],[*Taux de change du jour / *Exchange rate of the day]]*Tableau3246248101214161820[[#This Row],[Montant dans la devise d''origine / Amount in the original currency]],0)</f>
        <v>0</v>
      </c>
      <c r="J23" s="21" t="s">
        <v>49</v>
      </c>
      <c r="K23" s="20">
        <f>SUMIF(Tableau3246248101214161820[Type de dépense (voir liste déroulante) / Expense type (choose in drop list)],Tableau257359111315171921[[#This Row],[Sommaire des dépenses / Expenses summary]],Tableau3246248101214161820[Total CAD $])</f>
        <v>0</v>
      </c>
      <c r="L23" s="33" t="s">
        <v>20</v>
      </c>
      <c r="M23" s="34"/>
      <c r="N23" s="11"/>
      <c r="O23" s="12"/>
    </row>
    <row r="24" spans="1:15" x14ac:dyDescent="0.2">
      <c r="A24" s="2">
        <f t="shared" si="0"/>
        <v>13</v>
      </c>
      <c r="B24" s="35"/>
      <c r="C24" s="36"/>
      <c r="D24" s="72"/>
      <c r="E24" s="40"/>
      <c r="F24" s="38"/>
      <c r="G24" s="41" t="str">
        <f>IFERROR(IF(Tableau3246248101214161820[[#This Row],[Devise / Currency]]="CAD",1,""),"")</f>
        <v/>
      </c>
      <c r="H24" s="16">
        <f>IFERROR(Tableau3246248101214161820[[#This Row],[*Taux de change du jour / *Exchange rate of the day]]*Tableau3246248101214161820[[#This Row],[Montant dans la devise d''origine / Amount in the original currency]],0)</f>
        <v>0</v>
      </c>
      <c r="J24" s="19" t="s">
        <v>50</v>
      </c>
      <c r="K24" s="20">
        <f>SUMIF(Tableau3246248101214161820[Type de dépense (voir liste déroulante) / Expense type (choose in drop list)],Tableau257359111315171921[[#This Row],[Sommaire des dépenses / Expenses summary]],Tableau3246248101214161820[Total CAD $])</f>
        <v>0</v>
      </c>
      <c r="L24" s="33" t="s">
        <v>21</v>
      </c>
      <c r="M24" s="34"/>
      <c r="N24" s="11"/>
      <c r="O24" s="12"/>
    </row>
    <row r="25" spans="1:15" x14ac:dyDescent="0.2">
      <c r="A25" s="2">
        <f t="shared" si="0"/>
        <v>14</v>
      </c>
      <c r="B25" s="35"/>
      <c r="C25" s="36"/>
      <c r="D25" s="72"/>
      <c r="E25" s="40"/>
      <c r="F25" s="38"/>
      <c r="G25" s="41" t="str">
        <f>IFERROR(IF(Tableau3246248101214161820[[#This Row],[Devise / Currency]]="CAD",1,""),"")</f>
        <v/>
      </c>
      <c r="H25" s="16">
        <f>IFERROR(Tableau3246248101214161820[[#This Row],[*Taux de change du jour / *Exchange rate of the day]]*Tableau3246248101214161820[[#This Row],[Montant dans la devise d''origine / Amount in the original currency]],0)</f>
        <v>0</v>
      </c>
      <c r="J25" s="19" t="s">
        <v>51</v>
      </c>
      <c r="K25" s="20">
        <f>SUMIF(Tableau3246248101214161820[Type de dépense (voir liste déroulante) / Expense type (choose in drop list)],Tableau257359111315171921[[#This Row],[Sommaire des dépenses / Expenses summary]],Tableau3246248101214161820[Total CAD $])</f>
        <v>0</v>
      </c>
      <c r="L25" s="33" t="s">
        <v>22</v>
      </c>
      <c r="M25" s="34"/>
      <c r="N25" s="11"/>
      <c r="O25" s="12"/>
    </row>
    <row r="26" spans="1:15" x14ac:dyDescent="0.2">
      <c r="A26" s="2">
        <f t="shared" si="0"/>
        <v>15</v>
      </c>
      <c r="B26" s="35"/>
      <c r="C26" s="36"/>
      <c r="D26" s="72"/>
      <c r="E26" s="40"/>
      <c r="F26" s="38"/>
      <c r="G26" s="41" t="str">
        <f>IFERROR(IF(Tableau3246248101214161820[[#This Row],[Devise / Currency]]="CAD",1,""),"")</f>
        <v/>
      </c>
      <c r="H26" s="16">
        <f>IFERROR(Tableau3246248101214161820[[#This Row],[*Taux de change du jour / *Exchange rate of the day]]*Tableau3246248101214161820[[#This Row],[Montant dans la devise d''origine / Amount in the original currency]],0)</f>
        <v>0</v>
      </c>
      <c r="J26" s="22" t="s">
        <v>0</v>
      </c>
      <c r="K26" s="23">
        <f>SUBTOTAL(109,Tableau257359111315171921[Total])</f>
        <v>0</v>
      </c>
      <c r="L26" s="33" t="s">
        <v>23</v>
      </c>
      <c r="M26" s="34"/>
      <c r="N26" s="11"/>
      <c r="O26" s="12"/>
    </row>
    <row r="27" spans="1:15" x14ac:dyDescent="0.2">
      <c r="A27" s="2">
        <f t="shared" si="0"/>
        <v>16</v>
      </c>
      <c r="B27" s="35"/>
      <c r="C27" s="36"/>
      <c r="D27" s="72"/>
      <c r="E27" s="40"/>
      <c r="F27" s="38"/>
      <c r="G27" s="41" t="str">
        <f>IFERROR(IF(Tableau3246248101214161820[[#This Row],[Devise / Currency]]="CAD",1,""),"")</f>
        <v/>
      </c>
      <c r="H27" s="16">
        <f>IFERROR(Tableau3246248101214161820[[#This Row],[*Taux de change du jour / *Exchange rate of the day]]*Tableau3246248101214161820[[#This Row],[Montant dans la devise d''origine / Amount in the original currency]],0)</f>
        <v>0</v>
      </c>
      <c r="L27" s="33" t="s">
        <v>24</v>
      </c>
      <c r="M27" s="34"/>
      <c r="N27" s="11"/>
      <c r="O27" s="12"/>
    </row>
    <row r="28" spans="1:15" x14ac:dyDescent="0.2">
      <c r="A28" s="2">
        <f t="shared" si="0"/>
        <v>17</v>
      </c>
      <c r="B28" s="35"/>
      <c r="C28" s="36"/>
      <c r="D28" s="72"/>
      <c r="E28" s="40"/>
      <c r="F28" s="38"/>
      <c r="G28" s="41" t="str">
        <f>IFERROR(IF(Tableau3246248101214161820[[#This Row],[Devise / Currency]]="CAD",1,""),"")</f>
        <v/>
      </c>
      <c r="H28" s="16">
        <f>IFERROR(Tableau3246248101214161820[[#This Row],[*Taux de change du jour / *Exchange rate of the day]]*Tableau3246248101214161820[[#This Row],[Montant dans la devise d''origine / Amount in the original currency]],0)</f>
        <v>0</v>
      </c>
      <c r="L28" s="33" t="s">
        <v>25</v>
      </c>
      <c r="M28" s="34"/>
      <c r="N28" s="11"/>
      <c r="O28" s="12"/>
    </row>
    <row r="29" spans="1:15" x14ac:dyDescent="0.2">
      <c r="A29" s="2">
        <f t="shared" si="0"/>
        <v>18</v>
      </c>
      <c r="B29" s="35"/>
      <c r="C29" s="36"/>
      <c r="D29" s="73"/>
      <c r="E29" s="40"/>
      <c r="F29" s="38"/>
      <c r="G29" s="41" t="str">
        <f>IFERROR(IF(Tableau3246248101214161820[[#This Row],[Devise / Currency]]="CAD",1,""),"")</f>
        <v/>
      </c>
      <c r="H29" s="16">
        <f>IFERROR(Tableau3246248101214161820[[#This Row],[*Taux de change du jour / *Exchange rate of the day]]*Tableau3246248101214161820[[#This Row],[Montant dans la devise d''origine / Amount in the original currency]],0)</f>
        <v>0</v>
      </c>
      <c r="L29" s="34"/>
      <c r="M29" s="34"/>
      <c r="N29" s="11"/>
      <c r="O29" s="12"/>
    </row>
    <row r="30" spans="1:15" x14ac:dyDescent="0.2">
      <c r="A30" s="2">
        <f t="shared" si="0"/>
        <v>19</v>
      </c>
      <c r="B30" s="35"/>
      <c r="C30" s="36"/>
      <c r="D30" s="73"/>
      <c r="E30" s="40"/>
      <c r="F30" s="38"/>
      <c r="G30" s="41" t="str">
        <f>IFERROR(IF(Tableau3246248101214161820[[#This Row],[Devise / Currency]]="CAD",1,""),"")</f>
        <v/>
      </c>
      <c r="H30" s="16">
        <f>IFERROR(Tableau3246248101214161820[[#This Row],[*Taux de change du jour / *Exchange rate of the day]]*Tableau3246248101214161820[[#This Row],[Montant dans la devise d''origine / Amount in the original currency]],0)</f>
        <v>0</v>
      </c>
      <c r="L30" s="34"/>
      <c r="M30" s="34"/>
      <c r="N30" s="11"/>
      <c r="O30" s="11"/>
    </row>
    <row r="31" spans="1:15" x14ac:dyDescent="0.2">
      <c r="A31" s="2">
        <f t="shared" si="0"/>
        <v>20</v>
      </c>
      <c r="B31" s="35"/>
      <c r="C31" s="36"/>
      <c r="D31" s="73"/>
      <c r="E31" s="40"/>
      <c r="F31" s="38"/>
      <c r="G31" s="41" t="str">
        <f>IFERROR(IF(Tableau3246248101214161820[[#This Row],[Devise / Currency]]="CAD",1,""),"")</f>
        <v/>
      </c>
      <c r="H31" s="16">
        <f>IFERROR(Tableau3246248101214161820[[#This Row],[*Taux de change du jour / *Exchange rate of the day]]*Tableau3246248101214161820[[#This Row],[Montant dans la devise d''origine / Amount in the original currency]],0)</f>
        <v>0</v>
      </c>
      <c r="L31" s="11"/>
      <c r="M31" s="11"/>
      <c r="N31" s="11"/>
    </row>
    <row r="32" spans="1:15" x14ac:dyDescent="0.2">
      <c r="A32" s="2">
        <f t="shared" si="0"/>
        <v>21</v>
      </c>
      <c r="B32" s="42"/>
      <c r="C32" s="42"/>
      <c r="D32" s="73"/>
      <c r="E32" s="40"/>
      <c r="F32" s="43"/>
      <c r="G32" s="41" t="str">
        <f>IFERROR(IF(Tableau3246248101214161820[[#This Row],[Devise / Currency]]="CAD",1,""),"")</f>
        <v/>
      </c>
      <c r="H32" s="16">
        <f>IFERROR(Tableau3246248101214161820[[#This Row],[*Taux de change du jour / *Exchange rate of the day]]*Tableau3246248101214161820[[#This Row],[Montant dans la devise d''origine / Amount in the original currency]],0)</f>
        <v>0</v>
      </c>
      <c r="L32" s="11"/>
      <c r="M32" s="11"/>
      <c r="N32" s="11"/>
    </row>
    <row r="33" spans="1:14" x14ac:dyDescent="0.2">
      <c r="A33" s="2">
        <f t="shared" si="0"/>
        <v>22</v>
      </c>
      <c r="B33" s="42"/>
      <c r="C33" s="42"/>
      <c r="D33" s="73"/>
      <c r="E33" s="40"/>
      <c r="F33" s="43"/>
      <c r="G33" s="41" t="str">
        <f>IFERROR(IF(Tableau3246248101214161820[[#This Row],[Devise / Currency]]="CAD",1,""),"")</f>
        <v/>
      </c>
      <c r="H33" s="16">
        <f>IFERROR(Tableau3246248101214161820[[#This Row],[*Taux de change du jour / *Exchange rate of the day]]*Tableau3246248101214161820[[#This Row],[Montant dans la devise d''origine / Amount in the original currency]],0)</f>
        <v>0</v>
      </c>
      <c r="M33" s="11"/>
      <c r="N33" s="11"/>
    </row>
    <row r="34" spans="1:14" x14ac:dyDescent="0.2">
      <c r="A34" s="2">
        <f t="shared" si="0"/>
        <v>23</v>
      </c>
      <c r="B34" s="42"/>
      <c r="C34" s="42"/>
      <c r="D34" s="73"/>
      <c r="E34" s="40"/>
      <c r="F34" s="43"/>
      <c r="G34" s="41" t="str">
        <f>IFERROR(IF(Tableau3246248101214161820[[#This Row],[Devise / Currency]]="CAD",1,""),"")</f>
        <v/>
      </c>
      <c r="H34" s="16">
        <f>IFERROR(Tableau3246248101214161820[[#This Row],[*Taux de change du jour / *Exchange rate of the day]]*Tableau3246248101214161820[[#This Row],[Montant dans la devise d''origine / Amount in the original currency]],0)</f>
        <v>0</v>
      </c>
      <c r="M34" s="11"/>
      <c r="N34" s="11"/>
    </row>
    <row r="35" spans="1:14" x14ac:dyDescent="0.2">
      <c r="A35" s="2">
        <f t="shared" si="0"/>
        <v>24</v>
      </c>
      <c r="B35" s="42"/>
      <c r="C35" s="42"/>
      <c r="D35" s="73"/>
      <c r="E35" s="40"/>
      <c r="F35" s="43"/>
      <c r="G35" s="41" t="str">
        <f>IFERROR(IF(Tableau3246248101214161820[[#This Row],[Devise / Currency]]="CAD",1,""),"")</f>
        <v/>
      </c>
      <c r="H35" s="16">
        <f>IFERROR(Tableau3246248101214161820[[#This Row],[*Taux de change du jour / *Exchange rate of the day]]*Tableau3246248101214161820[[#This Row],[Montant dans la devise d''origine / Amount in the original currency]],0)</f>
        <v>0</v>
      </c>
      <c r="M35" s="11"/>
      <c r="N35" s="11"/>
    </row>
    <row r="36" spans="1:14" x14ac:dyDescent="0.2">
      <c r="A36" s="2">
        <f t="shared" si="0"/>
        <v>25</v>
      </c>
      <c r="B36" s="42"/>
      <c r="C36" s="42"/>
      <c r="D36" s="73"/>
      <c r="E36" s="40"/>
      <c r="F36" s="43"/>
      <c r="G36" s="41" t="str">
        <f>IFERROR(IF(Tableau3246248101214161820[[#This Row],[Devise / Currency]]="CAD",1,""),"")</f>
        <v/>
      </c>
      <c r="H36" s="16">
        <f>IFERROR(Tableau3246248101214161820[[#This Row],[*Taux de change du jour / *Exchange rate of the day]]*Tableau3246248101214161820[[#This Row],[Montant dans la devise d''origine / Amount in the original currency]],0)</f>
        <v>0</v>
      </c>
    </row>
    <row r="37" spans="1:14" x14ac:dyDescent="0.2">
      <c r="A37" s="2">
        <f t="shared" si="0"/>
        <v>26</v>
      </c>
      <c r="B37" s="42"/>
      <c r="C37" s="42"/>
      <c r="D37" s="73"/>
      <c r="E37" s="40"/>
      <c r="F37" s="43"/>
      <c r="G37" s="41" t="str">
        <f>IFERROR(IF(Tableau3246248101214161820[[#This Row],[Devise / Currency]]="CAD",1,""),"")</f>
        <v/>
      </c>
      <c r="H37" s="16">
        <f>IFERROR(Tableau3246248101214161820[[#This Row],[*Taux de change du jour / *Exchange rate of the day]]*Tableau3246248101214161820[[#This Row],[Montant dans la devise d''origine / Amount in the original currency]],0)</f>
        <v>0</v>
      </c>
    </row>
    <row r="38" spans="1:14" x14ac:dyDescent="0.2">
      <c r="A38" s="2">
        <f t="shared" si="0"/>
        <v>27</v>
      </c>
      <c r="B38" s="42"/>
      <c r="C38" s="42"/>
      <c r="D38" s="73"/>
      <c r="E38" s="40"/>
      <c r="F38" s="43"/>
      <c r="G38" s="41" t="str">
        <f>IFERROR(IF(Tableau3246248101214161820[[#This Row],[Devise / Currency]]="CAD",1,""),"")</f>
        <v/>
      </c>
      <c r="H38" s="16">
        <f>IFERROR(Tableau3246248101214161820[[#This Row],[*Taux de change du jour / *Exchange rate of the day]]*Tableau3246248101214161820[[#This Row],[Montant dans la devise d''origine / Amount in the original currency]],0)</f>
        <v>0</v>
      </c>
    </row>
    <row r="39" spans="1:14" x14ac:dyDescent="0.2">
      <c r="A39" s="2">
        <f t="shared" si="0"/>
        <v>28</v>
      </c>
      <c r="B39" s="42"/>
      <c r="C39" s="42"/>
      <c r="D39" s="73"/>
      <c r="E39" s="40"/>
      <c r="F39" s="43"/>
      <c r="G39" s="41" t="str">
        <f>IFERROR(IF(Tableau3246248101214161820[[#This Row],[Devise / Currency]]="CAD",1,""),"")</f>
        <v/>
      </c>
      <c r="H39" s="16">
        <f>IFERROR(Tableau3246248101214161820[[#This Row],[*Taux de change du jour / *Exchange rate of the day]]*Tableau3246248101214161820[[#This Row],[Montant dans la devise d''origine / Amount in the original currency]],0)</f>
        <v>0</v>
      </c>
    </row>
    <row r="40" spans="1:14" x14ac:dyDescent="0.2">
      <c r="A40" s="2">
        <f t="shared" si="0"/>
        <v>29</v>
      </c>
      <c r="B40" s="42"/>
      <c r="C40" s="42"/>
      <c r="D40" s="73"/>
      <c r="E40" s="40"/>
      <c r="F40" s="43"/>
      <c r="G40" s="41" t="str">
        <f>IFERROR(IF(Tableau3246248101214161820[[#This Row],[Devise / Currency]]="CAD",1,""),"")</f>
        <v/>
      </c>
      <c r="H40" s="16">
        <f>IFERROR(Tableau3246248101214161820[[#This Row],[*Taux de change du jour / *Exchange rate of the day]]*Tableau3246248101214161820[[#This Row],[Montant dans la devise d''origine / Amount in the original currency]],0)</f>
        <v>0</v>
      </c>
    </row>
    <row r="41" spans="1:14" x14ac:dyDescent="0.2">
      <c r="A41" s="2">
        <f t="shared" si="0"/>
        <v>30</v>
      </c>
      <c r="B41" s="42"/>
      <c r="C41" s="42"/>
      <c r="D41" s="73"/>
      <c r="E41" s="40"/>
      <c r="F41" s="43"/>
      <c r="G41" s="41" t="str">
        <f>IFERROR(IF(Tableau3246248101214161820[[#This Row],[Devise / Currency]]="CAD",1,""),"")</f>
        <v/>
      </c>
      <c r="H41" s="16">
        <f>IFERROR(Tableau3246248101214161820[[#This Row],[*Taux de change du jour / *Exchange rate of the day]]*Tableau3246248101214161820[[#This Row],[Montant dans la devise d''origine / Amount in the original currency]],0)</f>
        <v>0</v>
      </c>
    </row>
    <row r="42" spans="1:14" x14ac:dyDescent="0.2">
      <c r="A42" s="2">
        <f t="shared" si="0"/>
        <v>31</v>
      </c>
      <c r="B42" s="42"/>
      <c r="C42" s="42"/>
      <c r="D42" s="73"/>
      <c r="E42" s="40"/>
      <c r="F42" s="43"/>
      <c r="G42" s="41" t="str">
        <f>IFERROR(IF(Tableau3246248101214161820[[#This Row],[Devise / Currency]]="CAD",1,""),"")</f>
        <v/>
      </c>
      <c r="H42" s="16">
        <f>IFERROR(Tableau3246248101214161820[[#This Row],[*Taux de change du jour / *Exchange rate of the day]]*Tableau3246248101214161820[[#This Row],[Montant dans la devise d''origine / Amount in the original currency]],0)</f>
        <v>0</v>
      </c>
    </row>
    <row r="43" spans="1:14" x14ac:dyDescent="0.2">
      <c r="A43" s="2">
        <f t="shared" si="0"/>
        <v>32</v>
      </c>
      <c r="B43" s="42"/>
      <c r="C43" s="42"/>
      <c r="D43" s="73"/>
      <c r="E43" s="40"/>
      <c r="F43" s="43"/>
      <c r="G43" s="41" t="str">
        <f>IFERROR(IF(Tableau3246248101214161820[[#This Row],[Devise / Currency]]="CAD",1,""),"")</f>
        <v/>
      </c>
      <c r="H43" s="16">
        <f>IFERROR(Tableau3246248101214161820[[#This Row],[*Taux de change du jour / *Exchange rate of the day]]*Tableau3246248101214161820[[#This Row],[Montant dans la devise d''origine / Amount in the original currency]],0)</f>
        <v>0</v>
      </c>
    </row>
    <row r="44" spans="1:14" x14ac:dyDescent="0.2">
      <c r="A44" s="2">
        <f t="shared" si="0"/>
        <v>33</v>
      </c>
      <c r="B44" s="42"/>
      <c r="C44" s="42"/>
      <c r="D44" s="73"/>
      <c r="E44" s="40"/>
      <c r="F44" s="43"/>
      <c r="G44" s="41" t="str">
        <f>IFERROR(IF(Tableau3246248101214161820[[#This Row],[Devise / Currency]]="CAD",1,""),"")</f>
        <v/>
      </c>
      <c r="H44" s="16">
        <f>IFERROR(Tableau3246248101214161820[[#This Row],[*Taux de change du jour / *Exchange rate of the day]]*Tableau3246248101214161820[[#This Row],[Montant dans la devise d''origine / Amount in the original currency]],0)</f>
        <v>0</v>
      </c>
    </row>
    <row r="45" spans="1:14" x14ac:dyDescent="0.2">
      <c r="A45" s="2">
        <f t="shared" si="0"/>
        <v>34</v>
      </c>
      <c r="B45" s="42"/>
      <c r="C45" s="42"/>
      <c r="D45" s="73"/>
      <c r="E45" s="40"/>
      <c r="F45" s="43"/>
      <c r="G45" s="41" t="str">
        <f>IFERROR(IF(Tableau3246248101214161820[[#This Row],[Devise / Currency]]="CAD",1,""),"")</f>
        <v/>
      </c>
      <c r="H45" s="16">
        <f>IFERROR(Tableau3246248101214161820[[#This Row],[*Taux de change du jour / *Exchange rate of the day]]*Tableau3246248101214161820[[#This Row],[Montant dans la devise d''origine / Amount in the original currency]],0)</f>
        <v>0</v>
      </c>
    </row>
    <row r="46" spans="1:14" x14ac:dyDescent="0.2">
      <c r="A46" s="2">
        <f t="shared" si="0"/>
        <v>35</v>
      </c>
      <c r="B46" s="42"/>
      <c r="C46" s="42"/>
      <c r="D46" s="73"/>
      <c r="E46" s="40"/>
      <c r="F46" s="43"/>
      <c r="G46" s="41" t="str">
        <f>IFERROR(IF(Tableau3246248101214161820[[#This Row],[Devise / Currency]]="CAD",1,""),"")</f>
        <v/>
      </c>
      <c r="H46" s="16">
        <f>IFERROR(Tableau3246248101214161820[[#This Row],[*Taux de change du jour / *Exchange rate of the day]]*Tableau3246248101214161820[[#This Row],[Montant dans la devise d''origine / Amount in the original currency]],0)</f>
        <v>0</v>
      </c>
    </row>
    <row r="47" spans="1:14" x14ac:dyDescent="0.2">
      <c r="A47" s="2">
        <f t="shared" si="0"/>
        <v>36</v>
      </c>
      <c r="B47" s="42"/>
      <c r="C47" s="42"/>
      <c r="D47" s="73"/>
      <c r="E47" s="40"/>
      <c r="F47" s="43"/>
      <c r="G47" s="41" t="str">
        <f>IFERROR(IF(Tableau3246248101214161820[[#This Row],[Devise / Currency]]="CAD",1,""),"")</f>
        <v/>
      </c>
      <c r="H47" s="16">
        <f>IFERROR(Tableau3246248101214161820[[#This Row],[*Taux de change du jour / *Exchange rate of the day]]*Tableau3246248101214161820[[#This Row],[Montant dans la devise d''origine / Amount in the original currency]],0)</f>
        <v>0</v>
      </c>
    </row>
    <row r="48" spans="1:14" x14ac:dyDescent="0.2">
      <c r="A48" s="2">
        <f t="shared" si="0"/>
        <v>37</v>
      </c>
      <c r="B48" s="42"/>
      <c r="C48" s="42"/>
      <c r="D48" s="73"/>
      <c r="E48" s="40"/>
      <c r="F48" s="43"/>
      <c r="G48" s="41" t="str">
        <f>IFERROR(IF(Tableau3246248101214161820[[#This Row],[Devise / Currency]]="CAD",1,""),"")</f>
        <v/>
      </c>
      <c r="H48" s="16">
        <f>IFERROR(Tableau3246248101214161820[[#This Row],[*Taux de change du jour / *Exchange rate of the day]]*Tableau3246248101214161820[[#This Row],[Montant dans la devise d''origine / Amount in the original currency]],0)</f>
        <v>0</v>
      </c>
    </row>
    <row r="49" spans="1:8" x14ac:dyDescent="0.2">
      <c r="A49" s="2">
        <f t="shared" si="0"/>
        <v>38</v>
      </c>
      <c r="B49" s="42"/>
      <c r="C49" s="42"/>
      <c r="D49" s="73"/>
      <c r="E49" s="40"/>
      <c r="F49" s="43"/>
      <c r="G49" s="41" t="str">
        <f>IFERROR(IF(Tableau3246248101214161820[[#This Row],[Devise / Currency]]="CAD",1,""),"")</f>
        <v/>
      </c>
      <c r="H49" s="16">
        <f>IFERROR(Tableau3246248101214161820[[#This Row],[*Taux de change du jour / *Exchange rate of the day]]*Tableau3246248101214161820[[#This Row],[Montant dans la devise d''origine / Amount in the original currency]],0)</f>
        <v>0</v>
      </c>
    </row>
    <row r="50" spans="1:8" x14ac:dyDescent="0.2">
      <c r="A50" s="2">
        <f t="shared" si="0"/>
        <v>39</v>
      </c>
      <c r="B50" s="42"/>
      <c r="C50" s="42"/>
      <c r="D50" s="73"/>
      <c r="E50" s="40"/>
      <c r="F50" s="43"/>
      <c r="G50" s="41" t="str">
        <f>IFERROR(IF(Tableau3246248101214161820[[#This Row],[Devise / Currency]]="CAD",1,""),"")</f>
        <v/>
      </c>
      <c r="H50" s="16">
        <f>IFERROR(Tableau3246248101214161820[[#This Row],[*Taux de change du jour / *Exchange rate of the day]]*Tableau3246248101214161820[[#This Row],[Montant dans la devise d''origine / Amount in the original currency]],0)</f>
        <v>0</v>
      </c>
    </row>
    <row r="51" spans="1:8" x14ac:dyDescent="0.2">
      <c r="A51" s="2">
        <f t="shared" si="0"/>
        <v>40</v>
      </c>
      <c r="B51" s="42"/>
      <c r="C51" s="42"/>
      <c r="D51" s="73"/>
      <c r="E51" s="40"/>
      <c r="F51" s="43"/>
      <c r="G51" s="41" t="str">
        <f>IFERROR(IF(Tableau3246248101214161820[[#This Row],[Devise / Currency]]="CAD",1,""),"")</f>
        <v/>
      </c>
      <c r="H51" s="16">
        <f>IFERROR(Tableau3246248101214161820[[#This Row],[*Taux de change du jour / *Exchange rate of the day]]*Tableau3246248101214161820[[#This Row],[Montant dans la devise d''origine / Amount in the original currency]],0)</f>
        <v>0</v>
      </c>
    </row>
    <row r="52" spans="1:8" x14ac:dyDescent="0.2">
      <c r="A52" s="2">
        <f t="shared" si="0"/>
        <v>41</v>
      </c>
      <c r="B52" s="42"/>
      <c r="C52" s="42"/>
      <c r="D52" s="73"/>
      <c r="E52" s="40"/>
      <c r="F52" s="43"/>
      <c r="G52" s="41" t="str">
        <f>IFERROR(IF(Tableau3246248101214161820[[#This Row],[Devise / Currency]]="CAD",1,""),"")</f>
        <v/>
      </c>
      <c r="H52" s="16">
        <f>IFERROR(Tableau3246248101214161820[[#This Row],[*Taux de change du jour / *Exchange rate of the day]]*Tableau3246248101214161820[[#This Row],[Montant dans la devise d''origine / Amount in the original currency]],0)</f>
        <v>0</v>
      </c>
    </row>
    <row r="53" spans="1:8" x14ac:dyDescent="0.2">
      <c r="A53" s="2">
        <f t="shared" si="0"/>
        <v>42</v>
      </c>
      <c r="B53" s="42"/>
      <c r="C53" s="42"/>
      <c r="D53" s="73"/>
      <c r="E53" s="40"/>
      <c r="F53" s="43"/>
      <c r="G53" s="41" t="str">
        <f>IFERROR(IF(Tableau3246248101214161820[[#This Row],[Devise / Currency]]="CAD",1,""),"")</f>
        <v/>
      </c>
      <c r="H53" s="16">
        <f>IFERROR(Tableau3246248101214161820[[#This Row],[*Taux de change du jour / *Exchange rate of the day]]*Tableau3246248101214161820[[#This Row],[Montant dans la devise d''origine / Amount in the original currency]],0)</f>
        <v>0</v>
      </c>
    </row>
    <row r="54" spans="1:8" x14ac:dyDescent="0.2">
      <c r="A54" s="2">
        <f t="shared" si="0"/>
        <v>43</v>
      </c>
      <c r="B54" s="42"/>
      <c r="C54" s="42"/>
      <c r="D54" s="73"/>
      <c r="E54" s="40"/>
      <c r="F54" s="43"/>
      <c r="G54" s="41" t="str">
        <f>IFERROR(IF(Tableau3246248101214161820[[#This Row],[Devise / Currency]]="CAD",1,""),"")</f>
        <v/>
      </c>
      <c r="H54" s="16">
        <f>IFERROR(Tableau3246248101214161820[[#This Row],[*Taux de change du jour / *Exchange rate of the day]]*Tableau3246248101214161820[[#This Row],[Montant dans la devise d''origine / Amount in the original currency]],0)</f>
        <v>0</v>
      </c>
    </row>
    <row r="55" spans="1:8" x14ac:dyDescent="0.2">
      <c r="A55" s="2">
        <f t="shared" si="0"/>
        <v>44</v>
      </c>
      <c r="B55" s="42"/>
      <c r="C55" s="42"/>
      <c r="D55" s="73"/>
      <c r="E55" s="40"/>
      <c r="F55" s="43"/>
      <c r="G55" s="41" t="str">
        <f>IFERROR(IF(Tableau3246248101214161820[[#This Row],[Devise / Currency]]="CAD",1,""),"")</f>
        <v/>
      </c>
      <c r="H55" s="16">
        <f>IFERROR(Tableau3246248101214161820[[#This Row],[*Taux de change du jour / *Exchange rate of the day]]*Tableau3246248101214161820[[#This Row],[Montant dans la devise d''origine / Amount in the original currency]],0)</f>
        <v>0</v>
      </c>
    </row>
    <row r="56" spans="1:8" x14ac:dyDescent="0.2">
      <c r="A56" s="2">
        <f t="shared" si="0"/>
        <v>45</v>
      </c>
      <c r="B56" s="42"/>
      <c r="C56" s="42"/>
      <c r="D56" s="73"/>
      <c r="E56" s="40"/>
      <c r="F56" s="43"/>
      <c r="G56" s="41" t="str">
        <f>IFERROR(IF(Tableau3246248101214161820[[#This Row],[Devise / Currency]]="CAD",1,""),"")</f>
        <v/>
      </c>
      <c r="H56" s="16">
        <f>IFERROR(Tableau3246248101214161820[[#This Row],[*Taux de change du jour / *Exchange rate of the day]]*Tableau3246248101214161820[[#This Row],[Montant dans la devise d''origine / Amount in the original currency]],0)</f>
        <v>0</v>
      </c>
    </row>
    <row r="57" spans="1:8" x14ac:dyDescent="0.2">
      <c r="A57" s="2">
        <f t="shared" si="0"/>
        <v>46</v>
      </c>
      <c r="B57" s="42"/>
      <c r="C57" s="42"/>
      <c r="D57" s="73"/>
      <c r="E57" s="40"/>
      <c r="F57" s="43"/>
      <c r="G57" s="41" t="str">
        <f>IFERROR(IF(Tableau3246248101214161820[[#This Row],[Devise / Currency]]="CAD",1,""),"")</f>
        <v/>
      </c>
      <c r="H57" s="16">
        <f>IFERROR(Tableau3246248101214161820[[#This Row],[*Taux de change du jour / *Exchange rate of the day]]*Tableau3246248101214161820[[#This Row],[Montant dans la devise d''origine / Amount in the original currency]],0)</f>
        <v>0</v>
      </c>
    </row>
    <row r="58" spans="1:8" x14ac:dyDescent="0.2">
      <c r="A58" s="2">
        <f t="shared" si="0"/>
        <v>47</v>
      </c>
      <c r="B58" s="42"/>
      <c r="C58" s="42"/>
      <c r="D58" s="73"/>
      <c r="E58" s="40"/>
      <c r="F58" s="43"/>
      <c r="G58" s="41" t="str">
        <f>IFERROR(IF(Tableau3246248101214161820[[#This Row],[Devise / Currency]]="CAD",1,""),"")</f>
        <v/>
      </c>
      <c r="H58" s="16">
        <f>IFERROR(Tableau3246248101214161820[[#This Row],[*Taux de change du jour / *Exchange rate of the day]]*Tableau3246248101214161820[[#This Row],[Montant dans la devise d''origine / Amount in the original currency]],0)</f>
        <v>0</v>
      </c>
    </row>
    <row r="59" spans="1:8" x14ac:dyDescent="0.2">
      <c r="A59" s="2">
        <f t="shared" si="0"/>
        <v>48</v>
      </c>
      <c r="B59" s="42"/>
      <c r="C59" s="42"/>
      <c r="D59" s="73"/>
      <c r="E59" s="40"/>
      <c r="F59" s="43"/>
      <c r="G59" s="41" t="str">
        <f>IFERROR(IF(Tableau3246248101214161820[[#This Row],[Devise / Currency]]="CAD",1,""),"")</f>
        <v/>
      </c>
      <c r="H59" s="16">
        <f>IFERROR(Tableau3246248101214161820[[#This Row],[*Taux de change du jour / *Exchange rate of the day]]*Tableau3246248101214161820[[#This Row],[Montant dans la devise d''origine / Amount in the original currency]],0)</f>
        <v>0</v>
      </c>
    </row>
    <row r="60" spans="1:8" x14ac:dyDescent="0.2">
      <c r="A60" s="2">
        <f t="shared" si="0"/>
        <v>49</v>
      </c>
      <c r="B60" s="42"/>
      <c r="C60" s="42"/>
      <c r="D60" s="73"/>
      <c r="E60" s="40"/>
      <c r="F60" s="43"/>
      <c r="G60" s="41" t="str">
        <f>IFERROR(IF(Tableau3246248101214161820[[#This Row],[Devise / Currency]]="CAD",1,""),"")</f>
        <v/>
      </c>
      <c r="H60" s="16">
        <f>IFERROR(Tableau3246248101214161820[[#This Row],[*Taux de change du jour / *Exchange rate of the day]]*Tableau3246248101214161820[[#This Row],[Montant dans la devise d''origine / Amount in the original currency]],0)</f>
        <v>0</v>
      </c>
    </row>
    <row r="61" spans="1:8" x14ac:dyDescent="0.2">
      <c r="A61" s="2">
        <f t="shared" si="0"/>
        <v>50</v>
      </c>
      <c r="B61" s="42"/>
      <c r="C61" s="42"/>
      <c r="D61" s="73"/>
      <c r="E61" s="40"/>
      <c r="F61" s="43"/>
      <c r="G61" s="41" t="str">
        <f>IFERROR(IF(Tableau3246248101214161820[[#This Row],[Devise / Currency]]="CAD",1,""),"")</f>
        <v/>
      </c>
      <c r="H61" s="16">
        <f>IFERROR(Tableau3246248101214161820[[#This Row],[*Taux de change du jour / *Exchange rate of the day]]*Tableau3246248101214161820[[#This Row],[Montant dans la devise d''origine / Amount in the original currency]],0)</f>
        <v>0</v>
      </c>
    </row>
  </sheetData>
  <sheetProtection sheet="1" selectLockedCells="1"/>
  <mergeCells count="13">
    <mergeCell ref="A1:H1"/>
    <mergeCell ref="C2:E2"/>
    <mergeCell ref="B4:C4"/>
    <mergeCell ref="F4:H4"/>
    <mergeCell ref="B5:C5"/>
    <mergeCell ref="F5:H5"/>
    <mergeCell ref="J10:K10"/>
    <mergeCell ref="B6:C6"/>
    <mergeCell ref="F6:H6"/>
    <mergeCell ref="B7:C7"/>
    <mergeCell ref="B8:C8"/>
    <mergeCell ref="G8:G10"/>
    <mergeCell ref="B9:D9"/>
  </mergeCells>
  <dataValidations count="5">
    <dataValidation type="list" showInputMessage="1" showErrorMessage="1" error="Choisir dans la liste déroulante / Choose in the drop list" sqref="C12:C61" xr:uid="{00000000-0002-0000-0D00-000000000000}">
      <formula1>$J$12:$J$25</formula1>
    </dataValidation>
    <dataValidation type="list" showInputMessage="1" showErrorMessage="1" error="Choisir dans la liste déroulante._x000a_Choose in the drop list" sqref="B7:C7" xr:uid="{00000000-0002-0000-0D00-000001000000}">
      <formula1>$M$11:$M$13</formula1>
    </dataValidation>
    <dataValidation type="list" showInputMessage="1" showErrorMessage="1" sqref="E7:E10" xr:uid="{00000000-0002-0000-0D00-000002000000}">
      <formula1>$M$17:$M$18</formula1>
    </dataValidation>
    <dataValidation type="list" allowBlank="1" showInputMessage="1" showErrorMessage="1" error="Please select a currency in the list._x000a_SVP, sélectionnez une devise dans la liste._x000a_" sqref="F12:F61" xr:uid="{00000000-0002-0000-0D00-000003000000}">
      <formula1>$L$11:$L$28</formula1>
    </dataValidation>
    <dataValidation type="date" allowBlank="1" showInputMessage="1" showErrorMessage="1" error="Please enter the date format of your computer._x000a_SVP, entrez le format de date de votre ordinateur._x000a_" sqref="B12:B61" xr:uid="{00000000-0002-0000-0D00-000004000000}">
      <formula1>42370</formula1>
      <formula2>54789</formula2>
    </dataValidation>
  </dataValidations>
  <pageMargins left="0.7" right="0.7" top="0.75" bottom="0.75" header="0.3" footer="0.3"/>
  <pageSetup orientation="landscape"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52"/>
  <sheetViews>
    <sheetView topLeftCell="A40" zoomScaleNormal="100" workbookViewId="0">
      <selection activeCell="A6" sqref="A6:E6"/>
    </sheetView>
  </sheetViews>
  <sheetFormatPr baseColWidth="10" defaultRowHeight="15" x14ac:dyDescent="0.25"/>
  <cols>
    <col min="7" max="7" width="11.42578125" customWidth="1"/>
  </cols>
  <sheetData>
    <row r="1" spans="1:13" ht="21" x14ac:dyDescent="0.35">
      <c r="A1" s="95" t="s">
        <v>133</v>
      </c>
      <c r="B1" s="95"/>
      <c r="C1" s="95"/>
      <c r="D1" s="95"/>
      <c r="E1" s="95"/>
      <c r="F1" s="95"/>
      <c r="G1" s="95"/>
      <c r="H1" s="95"/>
      <c r="I1" s="95"/>
      <c r="J1" s="95"/>
    </row>
    <row r="3" spans="1:13" x14ac:dyDescent="0.25">
      <c r="A3" s="93" t="s">
        <v>137</v>
      </c>
      <c r="B3" s="93"/>
      <c r="C3" s="93"/>
      <c r="D3" s="93"/>
      <c r="E3" s="93"/>
      <c r="F3" s="93"/>
      <c r="G3" s="93"/>
      <c r="H3" s="93"/>
      <c r="I3" s="93"/>
      <c r="J3" s="93"/>
    </row>
    <row r="5" spans="1:13" ht="15.75" x14ac:dyDescent="0.25">
      <c r="A5" s="98" t="s">
        <v>97</v>
      </c>
      <c r="B5" s="98"/>
    </row>
    <row r="6" spans="1:13" x14ac:dyDescent="0.25">
      <c r="A6" s="96" t="s">
        <v>114</v>
      </c>
      <c r="B6" s="96"/>
      <c r="C6" s="96"/>
      <c r="D6" s="96"/>
      <c r="E6" s="96"/>
    </row>
    <row r="7" spans="1:13" ht="15" customHeight="1" x14ac:dyDescent="0.25">
      <c r="A7" s="96" t="s">
        <v>115</v>
      </c>
      <c r="B7" s="96"/>
      <c r="C7" s="96"/>
      <c r="D7" s="96"/>
      <c r="E7" s="96"/>
      <c r="F7" s="96"/>
      <c r="G7" s="96"/>
      <c r="H7" s="96"/>
      <c r="I7" s="96"/>
      <c r="J7" s="96"/>
      <c r="K7" s="45"/>
      <c r="L7" s="45"/>
      <c r="M7" s="45"/>
    </row>
    <row r="8" spans="1:13" x14ac:dyDescent="0.25">
      <c r="A8" s="96"/>
      <c r="B8" s="96"/>
      <c r="C8" s="96"/>
      <c r="D8" s="96"/>
      <c r="E8" s="96"/>
      <c r="F8" s="96"/>
      <c r="G8" s="96"/>
      <c r="H8" s="96"/>
      <c r="I8" s="96"/>
      <c r="J8" s="96"/>
    </row>
    <row r="9" spans="1:13" x14ac:dyDescent="0.25">
      <c r="A9" s="96"/>
      <c r="B9" s="96"/>
      <c r="C9" s="96"/>
      <c r="D9" s="96"/>
      <c r="E9" s="96"/>
      <c r="F9" s="96"/>
      <c r="G9" s="96"/>
      <c r="H9" s="96"/>
      <c r="I9" s="96"/>
      <c r="J9" s="96"/>
      <c r="K9" s="45"/>
      <c r="L9" s="45"/>
      <c r="M9" s="45"/>
    </row>
    <row r="10" spans="1:13" x14ac:dyDescent="0.25">
      <c r="A10" s="96"/>
      <c r="B10" s="96"/>
      <c r="C10" s="96"/>
      <c r="D10" s="96"/>
      <c r="E10" s="96"/>
      <c r="F10" s="96"/>
      <c r="G10" s="96"/>
      <c r="H10" s="96"/>
      <c r="I10" s="96"/>
      <c r="J10" s="96"/>
    </row>
    <row r="11" spans="1:13" x14ac:dyDescent="0.25">
      <c r="A11" s="96"/>
      <c r="B11" s="96"/>
      <c r="C11" s="96"/>
      <c r="D11" s="96"/>
      <c r="E11" s="96"/>
      <c r="F11" s="96"/>
      <c r="G11" s="96"/>
      <c r="H11" s="96"/>
      <c r="I11" s="96"/>
      <c r="J11" s="96"/>
    </row>
    <row r="12" spans="1:13" x14ac:dyDescent="0.25">
      <c r="A12" s="96" t="s">
        <v>134</v>
      </c>
      <c r="B12" s="96"/>
      <c r="C12" s="96"/>
      <c r="D12" s="96"/>
      <c r="E12" s="96"/>
      <c r="F12" s="96"/>
      <c r="G12" s="96"/>
      <c r="H12" s="96"/>
      <c r="I12" s="96"/>
      <c r="J12" s="96"/>
    </row>
    <row r="13" spans="1:13" x14ac:dyDescent="0.25">
      <c r="A13" s="45"/>
      <c r="B13" s="45"/>
      <c r="C13" s="45"/>
      <c r="D13" s="45"/>
      <c r="E13" s="45"/>
      <c r="F13" s="45"/>
    </row>
    <row r="14" spans="1:13" ht="15.75" x14ac:dyDescent="0.25">
      <c r="A14" s="98" t="s">
        <v>101</v>
      </c>
      <c r="B14" s="98"/>
    </row>
    <row r="15" spans="1:13" ht="15" customHeight="1" x14ac:dyDescent="0.25">
      <c r="A15" s="97" t="s">
        <v>98</v>
      </c>
      <c r="B15" s="97"/>
      <c r="C15" s="97"/>
      <c r="D15" s="97"/>
      <c r="E15" s="97"/>
      <c r="F15" s="97"/>
      <c r="G15" s="97"/>
      <c r="H15" s="97"/>
      <c r="I15" s="97"/>
      <c r="J15" s="97"/>
    </row>
    <row r="16" spans="1:13" ht="15" customHeight="1" x14ac:dyDescent="0.25">
      <c r="A16" s="97" t="s">
        <v>116</v>
      </c>
      <c r="B16" s="97"/>
      <c r="C16" s="97"/>
      <c r="D16" s="97"/>
      <c r="E16" s="97"/>
      <c r="F16" s="97"/>
      <c r="G16" s="97"/>
      <c r="H16" s="97"/>
      <c r="I16" s="97"/>
      <c r="J16" s="97"/>
    </row>
    <row r="17" spans="1:7" x14ac:dyDescent="0.25">
      <c r="E17" s="48"/>
      <c r="F17" s="48"/>
      <c r="G17" s="48"/>
    </row>
    <row r="18" spans="1:7" x14ac:dyDescent="0.25">
      <c r="A18" s="99" t="s">
        <v>117</v>
      </c>
      <c r="B18" s="99"/>
      <c r="C18" s="99"/>
      <c r="D18" s="99"/>
      <c r="E18" s="99"/>
      <c r="F18" s="99"/>
      <c r="G18" s="99"/>
    </row>
    <row r="19" spans="1:7" x14ac:dyDescent="0.25">
      <c r="A19" s="49"/>
      <c r="B19" s="49"/>
      <c r="C19" s="48"/>
      <c r="D19" s="48"/>
      <c r="E19" s="48"/>
      <c r="F19" s="48"/>
      <c r="G19" s="48"/>
    </row>
    <row r="20" spans="1:7" x14ac:dyDescent="0.25">
      <c r="A20" s="49"/>
      <c r="B20" s="49"/>
      <c r="C20" s="48"/>
      <c r="D20" s="48"/>
      <c r="E20" s="48"/>
      <c r="F20" s="48"/>
      <c r="G20" s="48"/>
    </row>
    <row r="21" spans="1:7" x14ac:dyDescent="0.25">
      <c r="A21" s="49"/>
      <c r="B21" s="49"/>
      <c r="C21" s="48"/>
      <c r="D21" s="48"/>
      <c r="E21" s="48"/>
      <c r="F21" s="48"/>
      <c r="G21" s="48"/>
    </row>
    <row r="22" spans="1:7" x14ac:dyDescent="0.25">
      <c r="A22" s="49"/>
      <c r="B22" s="49"/>
      <c r="C22" s="48"/>
      <c r="D22" s="48"/>
      <c r="E22" s="48"/>
      <c r="F22" s="48"/>
      <c r="G22" s="48"/>
    </row>
    <row r="23" spans="1:7" x14ac:dyDescent="0.25">
      <c r="A23" s="49"/>
      <c r="B23" s="49"/>
      <c r="C23" s="48"/>
      <c r="D23" s="48"/>
      <c r="E23" s="48"/>
      <c r="F23" s="48"/>
      <c r="G23" s="48"/>
    </row>
    <row r="24" spans="1:7" x14ac:dyDescent="0.25">
      <c r="A24" s="49"/>
      <c r="B24" s="49"/>
      <c r="C24" s="48"/>
      <c r="D24" s="48"/>
      <c r="E24" s="48"/>
      <c r="F24" s="48"/>
      <c r="G24" s="48"/>
    </row>
    <row r="25" spans="1:7" x14ac:dyDescent="0.25">
      <c r="A25" s="49"/>
      <c r="B25" s="49"/>
      <c r="C25" s="48"/>
      <c r="D25" s="48"/>
      <c r="E25" s="48"/>
      <c r="F25" s="48"/>
      <c r="G25" s="48"/>
    </row>
    <row r="26" spans="1:7" x14ac:dyDescent="0.25">
      <c r="A26" s="49"/>
      <c r="B26" s="49"/>
      <c r="C26" s="48"/>
      <c r="D26" s="48"/>
      <c r="E26" s="48"/>
      <c r="F26" s="48"/>
      <c r="G26" s="48"/>
    </row>
    <row r="27" spans="1:7" x14ac:dyDescent="0.25">
      <c r="A27" s="49"/>
      <c r="B27" s="49"/>
      <c r="C27" s="48"/>
      <c r="D27" s="48"/>
      <c r="E27" s="48"/>
      <c r="F27" s="48"/>
      <c r="G27" s="48"/>
    </row>
    <row r="28" spans="1:7" x14ac:dyDescent="0.25">
      <c r="A28" s="49"/>
      <c r="B28" s="49"/>
      <c r="C28" s="48"/>
      <c r="D28" s="48"/>
      <c r="E28" s="48"/>
      <c r="F28" s="48"/>
      <c r="G28" s="48"/>
    </row>
    <row r="29" spans="1:7" x14ac:dyDescent="0.25">
      <c r="A29" s="49"/>
      <c r="B29" s="49"/>
      <c r="C29" s="48"/>
      <c r="D29" s="48"/>
      <c r="E29" s="48"/>
      <c r="F29" s="48"/>
      <c r="G29" s="48"/>
    </row>
    <row r="30" spans="1:7" x14ac:dyDescent="0.25">
      <c r="A30" s="49"/>
      <c r="B30" s="49"/>
      <c r="C30" s="48"/>
      <c r="D30" s="48"/>
      <c r="E30" s="48"/>
      <c r="F30" s="48"/>
      <c r="G30" s="48"/>
    </row>
    <row r="31" spans="1:7" x14ac:dyDescent="0.25">
      <c r="A31" s="49"/>
      <c r="B31" s="49"/>
      <c r="C31" s="48"/>
      <c r="D31" s="48"/>
      <c r="E31" s="48"/>
      <c r="F31" s="48"/>
      <c r="G31" s="48"/>
    </row>
    <row r="32" spans="1:7" x14ac:dyDescent="0.25">
      <c r="A32" s="49"/>
      <c r="B32" s="49"/>
      <c r="C32" s="48"/>
      <c r="D32" s="48"/>
      <c r="E32" s="48"/>
      <c r="F32" s="48"/>
      <c r="G32" s="48"/>
    </row>
    <row r="33" spans="1:7" x14ac:dyDescent="0.25">
      <c r="A33" s="49"/>
      <c r="B33" s="49"/>
      <c r="C33" s="48"/>
      <c r="D33" s="48"/>
      <c r="E33" s="48"/>
      <c r="F33" s="48"/>
      <c r="G33" s="48"/>
    </row>
    <row r="34" spans="1:7" x14ac:dyDescent="0.25">
      <c r="A34" s="49"/>
      <c r="B34" s="49"/>
      <c r="C34" s="48"/>
      <c r="D34" s="48"/>
      <c r="E34" s="48"/>
      <c r="F34" s="48"/>
      <c r="G34" s="48"/>
    </row>
    <row r="35" spans="1:7" x14ac:dyDescent="0.25">
      <c r="A35" s="49"/>
      <c r="B35" s="49"/>
      <c r="C35" s="48"/>
      <c r="D35" s="48"/>
      <c r="E35" s="48"/>
      <c r="F35" s="48"/>
      <c r="G35" s="48"/>
    </row>
    <row r="36" spans="1:7" x14ac:dyDescent="0.25">
      <c r="A36" s="49"/>
      <c r="B36" s="49"/>
      <c r="C36" s="48"/>
      <c r="D36" s="48"/>
      <c r="E36" s="48"/>
      <c r="F36" s="48"/>
      <c r="G36" s="48"/>
    </row>
    <row r="37" spans="1:7" x14ac:dyDescent="0.25">
      <c r="A37" s="49"/>
      <c r="B37" s="49"/>
      <c r="C37" s="48"/>
      <c r="D37" s="48"/>
      <c r="E37" s="48"/>
      <c r="F37" s="48"/>
      <c r="G37" s="48"/>
    </row>
    <row r="38" spans="1:7" x14ac:dyDescent="0.25">
      <c r="A38" s="49"/>
      <c r="B38" s="49"/>
      <c r="C38" s="48"/>
      <c r="D38" s="48"/>
      <c r="E38" s="48"/>
      <c r="F38" s="48"/>
      <c r="G38" s="48"/>
    </row>
    <row r="39" spans="1:7" x14ac:dyDescent="0.25">
      <c r="A39" s="49"/>
      <c r="B39" s="49"/>
      <c r="C39" s="48"/>
      <c r="D39" s="48"/>
      <c r="E39" s="48"/>
      <c r="F39" s="48"/>
      <c r="G39" s="48"/>
    </row>
    <row r="40" spans="1:7" x14ac:dyDescent="0.25">
      <c r="A40" s="49"/>
      <c r="B40" s="49"/>
      <c r="C40" s="48"/>
      <c r="D40" s="48"/>
      <c r="E40" s="48"/>
      <c r="F40" s="48"/>
      <c r="G40" s="48"/>
    </row>
    <row r="41" spans="1:7" x14ac:dyDescent="0.25">
      <c r="A41" s="49"/>
      <c r="B41" s="49"/>
      <c r="C41" s="48"/>
      <c r="D41" s="48"/>
      <c r="E41" s="48"/>
      <c r="F41" s="48"/>
      <c r="G41" s="48"/>
    </row>
    <row r="42" spans="1:7" x14ac:dyDescent="0.25">
      <c r="A42" s="48"/>
      <c r="B42" s="48"/>
      <c r="C42" s="48"/>
      <c r="D42" s="48"/>
      <c r="E42" s="48"/>
      <c r="F42" s="48"/>
      <c r="G42" s="48"/>
    </row>
    <row r="43" spans="1:7" x14ac:dyDescent="0.25">
      <c r="A43" s="48"/>
      <c r="B43" s="48"/>
      <c r="C43" s="48"/>
      <c r="D43" s="48"/>
      <c r="E43" s="48"/>
      <c r="F43" s="48"/>
      <c r="G43" s="48"/>
    </row>
    <row r="44" spans="1:7" x14ac:dyDescent="0.25">
      <c r="A44" s="48"/>
      <c r="B44" s="48"/>
      <c r="C44" s="48"/>
      <c r="D44" s="48"/>
      <c r="E44" s="48"/>
      <c r="F44" s="48"/>
      <c r="G44" s="48"/>
    </row>
    <row r="45" spans="1:7" x14ac:dyDescent="0.25">
      <c r="A45" s="48"/>
      <c r="B45" s="48"/>
      <c r="C45" s="48"/>
      <c r="D45" s="48"/>
      <c r="E45" s="48"/>
      <c r="F45" s="48"/>
      <c r="G45" s="48"/>
    </row>
    <row r="46" spans="1:7" x14ac:dyDescent="0.25">
      <c r="A46" s="48"/>
      <c r="B46" s="48"/>
      <c r="C46" s="48"/>
      <c r="D46" s="48"/>
      <c r="E46" s="48"/>
      <c r="F46" s="48"/>
      <c r="G46" s="48"/>
    </row>
    <row r="47" spans="1:7" x14ac:dyDescent="0.25">
      <c r="A47" s="48"/>
      <c r="B47" s="48"/>
      <c r="C47" s="48"/>
      <c r="D47" s="48"/>
      <c r="E47" s="48"/>
      <c r="F47" s="48"/>
      <c r="G47" s="48"/>
    </row>
    <row r="48" spans="1:7" x14ac:dyDescent="0.25">
      <c r="A48" s="48"/>
      <c r="B48" s="48"/>
      <c r="C48" s="48"/>
      <c r="D48" s="48"/>
      <c r="E48" s="48"/>
      <c r="F48" s="48"/>
      <c r="G48" s="48"/>
    </row>
    <row r="49" spans="1:10" x14ac:dyDescent="0.25">
      <c r="A49" s="48"/>
      <c r="B49" s="48"/>
      <c r="C49" s="48"/>
      <c r="D49" s="48"/>
      <c r="E49" s="48"/>
      <c r="F49" s="48"/>
      <c r="G49" s="48"/>
    </row>
    <row r="50" spans="1:10" x14ac:dyDescent="0.25">
      <c r="A50" s="48"/>
      <c r="B50" s="48"/>
      <c r="C50" s="48"/>
      <c r="D50" s="48"/>
      <c r="E50" s="48"/>
      <c r="F50" s="48"/>
      <c r="G50" s="48"/>
    </row>
    <row r="51" spans="1:10" x14ac:dyDescent="0.25">
      <c r="A51" s="48"/>
      <c r="B51" s="48"/>
      <c r="C51" s="48"/>
      <c r="D51" s="48"/>
      <c r="E51" s="48"/>
      <c r="F51" s="48"/>
      <c r="G51" s="48"/>
    </row>
    <row r="52" spans="1:10" ht="15.75" x14ac:dyDescent="0.25">
      <c r="A52" s="98" t="s">
        <v>102</v>
      </c>
      <c r="B52" s="98"/>
    </row>
    <row r="53" spans="1:10" ht="15" customHeight="1" x14ac:dyDescent="0.25">
      <c r="A53" s="96" t="s">
        <v>113</v>
      </c>
      <c r="B53" s="96"/>
      <c r="C53" s="96"/>
      <c r="D53" s="96"/>
      <c r="E53" s="96"/>
      <c r="F53" s="96"/>
      <c r="G53" s="96"/>
      <c r="H53" s="96"/>
      <c r="I53" s="96"/>
      <c r="J53" s="96"/>
    </row>
    <row r="54" spans="1:10" x14ac:dyDescent="0.25">
      <c r="A54" s="51"/>
      <c r="B54" s="51"/>
      <c r="C54" s="51"/>
      <c r="D54" s="51"/>
      <c r="E54" s="51"/>
      <c r="F54" s="51"/>
      <c r="G54" s="51"/>
    </row>
    <row r="55" spans="1:10" x14ac:dyDescent="0.25">
      <c r="A55" s="94" t="s">
        <v>112</v>
      </c>
      <c r="B55" s="94"/>
      <c r="C55" s="94"/>
      <c r="D55" s="94"/>
      <c r="E55" s="94"/>
      <c r="F55" s="94"/>
      <c r="G55" s="94"/>
    </row>
    <row r="69" spans="1:10" x14ac:dyDescent="0.25">
      <c r="A69" s="94" t="s">
        <v>127</v>
      </c>
      <c r="B69" s="94"/>
      <c r="C69" s="94"/>
      <c r="D69" s="94"/>
      <c r="E69" s="94"/>
      <c r="F69" s="94"/>
      <c r="G69" s="94"/>
      <c r="H69" s="94"/>
      <c r="I69" s="94"/>
      <c r="J69" s="94"/>
    </row>
    <row r="79" spans="1:10" x14ac:dyDescent="0.25">
      <c r="A79" s="100" t="s">
        <v>100</v>
      </c>
      <c r="B79" s="100"/>
      <c r="C79" s="100"/>
      <c r="D79" s="100"/>
      <c r="E79" s="100"/>
      <c r="F79" s="100"/>
      <c r="G79" s="100"/>
    </row>
    <row r="80" spans="1:10" x14ac:dyDescent="0.25">
      <c r="B80" s="94" t="s">
        <v>118</v>
      </c>
      <c r="C80" s="94"/>
      <c r="D80" s="94"/>
      <c r="E80" s="94"/>
      <c r="F80" s="55"/>
    </row>
    <row r="103" spans="1:10" x14ac:dyDescent="0.25">
      <c r="A103" s="94" t="s">
        <v>103</v>
      </c>
      <c r="B103" s="94"/>
      <c r="C103" s="94"/>
    </row>
    <row r="104" spans="1:10" x14ac:dyDescent="0.25">
      <c r="B104" s="93" t="s">
        <v>128</v>
      </c>
      <c r="C104" s="93"/>
      <c r="D104" s="93"/>
      <c r="E104" s="93"/>
      <c r="F104" s="93"/>
      <c r="G104" s="93"/>
    </row>
    <row r="105" spans="1:10" ht="15" customHeight="1" x14ac:dyDescent="0.25">
      <c r="B105" s="96" t="s">
        <v>119</v>
      </c>
      <c r="C105" s="96"/>
      <c r="D105" s="96"/>
      <c r="E105" s="96"/>
      <c r="F105" s="96"/>
      <c r="G105" s="96"/>
      <c r="H105" s="96"/>
      <c r="I105" s="96"/>
      <c r="J105" s="96"/>
    </row>
    <row r="106" spans="1:10" x14ac:dyDescent="0.25">
      <c r="B106" s="45"/>
      <c r="C106" s="45"/>
      <c r="D106" s="45"/>
      <c r="E106" s="45"/>
      <c r="F106" s="45"/>
      <c r="G106" s="45"/>
    </row>
    <row r="107" spans="1:10" x14ac:dyDescent="0.25">
      <c r="B107" s="46"/>
      <c r="C107" s="46"/>
      <c r="D107" s="46"/>
      <c r="E107" s="46"/>
      <c r="F107" s="46"/>
      <c r="G107" s="46"/>
    </row>
    <row r="108" spans="1:10" x14ac:dyDescent="0.25">
      <c r="B108" s="46"/>
      <c r="C108" s="46"/>
      <c r="D108" s="46"/>
      <c r="E108" s="46"/>
      <c r="F108" s="46"/>
      <c r="G108" s="46"/>
    </row>
    <row r="109" spans="1:10" x14ac:dyDescent="0.25">
      <c r="B109" s="46"/>
      <c r="C109" s="46"/>
      <c r="D109" s="46"/>
      <c r="E109" s="46"/>
      <c r="F109" s="46"/>
      <c r="G109" s="46"/>
    </row>
    <row r="110" spans="1:10" x14ac:dyDescent="0.25">
      <c r="B110" s="46"/>
      <c r="C110" s="46"/>
      <c r="D110" s="46"/>
      <c r="E110" s="46"/>
      <c r="F110" s="46"/>
      <c r="G110" s="46"/>
    </row>
    <row r="111" spans="1:10" x14ac:dyDescent="0.25">
      <c r="B111" s="46"/>
      <c r="C111" s="46"/>
      <c r="D111" s="46"/>
      <c r="E111" s="46"/>
      <c r="F111" s="46"/>
      <c r="G111" s="46"/>
    </row>
    <row r="112" spans="1:10" x14ac:dyDescent="0.25">
      <c r="B112" s="46"/>
      <c r="C112" s="46"/>
      <c r="D112" s="46"/>
      <c r="E112" s="46"/>
      <c r="F112" s="46"/>
      <c r="G112" s="46"/>
    </row>
    <row r="113" spans="1:7" x14ac:dyDescent="0.25">
      <c r="B113" s="46"/>
      <c r="C113" s="46"/>
      <c r="D113" s="46"/>
      <c r="E113" s="46"/>
      <c r="F113" s="46"/>
      <c r="G113" s="46"/>
    </row>
    <row r="115" spans="1:7" x14ac:dyDescent="0.25">
      <c r="A115" s="94" t="s">
        <v>105</v>
      </c>
      <c r="B115" s="94"/>
      <c r="C115" s="94"/>
    </row>
    <row r="116" spans="1:7" x14ac:dyDescent="0.25">
      <c r="B116" s="93" t="s">
        <v>120</v>
      </c>
      <c r="C116" s="93"/>
      <c r="D116" s="93"/>
      <c r="E116" s="93"/>
      <c r="F116" s="93"/>
      <c r="G116" s="93"/>
    </row>
    <row r="117" spans="1:7" x14ac:dyDescent="0.25">
      <c r="B117" s="93" t="s">
        <v>39</v>
      </c>
      <c r="C117" s="93"/>
      <c r="D117" s="93"/>
      <c r="E117" s="93"/>
      <c r="F117" s="93"/>
    </row>
    <row r="118" spans="1:7" x14ac:dyDescent="0.25">
      <c r="B118" s="93" t="s">
        <v>40</v>
      </c>
      <c r="C118" s="93"/>
      <c r="D118" s="93"/>
      <c r="E118" s="93"/>
      <c r="F118" s="93"/>
    </row>
    <row r="119" spans="1:7" x14ac:dyDescent="0.25">
      <c r="B119" s="93" t="s">
        <v>41</v>
      </c>
      <c r="C119" s="93"/>
      <c r="D119" s="93"/>
      <c r="E119" s="93"/>
      <c r="F119" s="93"/>
    </row>
    <row r="120" spans="1:7" x14ac:dyDescent="0.25">
      <c r="B120" s="93" t="s">
        <v>42</v>
      </c>
      <c r="C120" s="93"/>
      <c r="D120" s="93"/>
      <c r="E120" s="93"/>
      <c r="F120" s="93"/>
    </row>
    <row r="121" spans="1:7" x14ac:dyDescent="0.25">
      <c r="B121" s="93" t="s">
        <v>43</v>
      </c>
      <c r="C121" s="93"/>
      <c r="D121" s="93"/>
      <c r="E121" s="93"/>
      <c r="F121" s="93"/>
    </row>
    <row r="122" spans="1:7" x14ac:dyDescent="0.25">
      <c r="B122" s="93" t="s">
        <v>44</v>
      </c>
      <c r="C122" s="93"/>
      <c r="D122" s="93"/>
      <c r="E122" s="93"/>
      <c r="F122" s="93"/>
    </row>
    <row r="123" spans="1:7" x14ac:dyDescent="0.25">
      <c r="B123" s="93" t="s">
        <v>45</v>
      </c>
      <c r="C123" s="93"/>
      <c r="D123" s="93"/>
      <c r="E123" s="93"/>
      <c r="F123" s="93"/>
    </row>
    <row r="124" spans="1:7" x14ac:dyDescent="0.25">
      <c r="B124" s="93" t="s">
        <v>1</v>
      </c>
      <c r="C124" s="93"/>
      <c r="D124" s="93"/>
      <c r="E124" s="93"/>
      <c r="F124" s="93"/>
    </row>
    <row r="125" spans="1:7" x14ac:dyDescent="0.25">
      <c r="B125" s="93" t="s">
        <v>71</v>
      </c>
      <c r="C125" s="93"/>
      <c r="D125" s="93"/>
      <c r="E125" s="93"/>
      <c r="F125" s="93"/>
    </row>
    <row r="126" spans="1:7" x14ac:dyDescent="0.25">
      <c r="B126" s="93" t="s">
        <v>47</v>
      </c>
      <c r="C126" s="93"/>
      <c r="D126" s="93"/>
      <c r="E126" s="93"/>
      <c r="F126" s="93"/>
    </row>
    <row r="127" spans="1:7" x14ac:dyDescent="0.25">
      <c r="B127" s="93" t="s">
        <v>48</v>
      </c>
      <c r="C127" s="93"/>
      <c r="D127" s="93"/>
      <c r="E127" s="93"/>
      <c r="F127" s="93"/>
    </row>
    <row r="128" spans="1:7" x14ac:dyDescent="0.25">
      <c r="B128" s="93" t="s">
        <v>49</v>
      </c>
      <c r="C128" s="93"/>
      <c r="D128" s="93"/>
      <c r="E128" s="93"/>
      <c r="F128" s="93"/>
    </row>
    <row r="129" spans="1:10" x14ac:dyDescent="0.25">
      <c r="B129" s="93" t="s">
        <v>50</v>
      </c>
      <c r="C129" s="93"/>
      <c r="D129" s="93"/>
      <c r="E129" s="93"/>
      <c r="F129" s="93"/>
    </row>
    <row r="130" spans="1:10" x14ac:dyDescent="0.25">
      <c r="B130" s="93" t="s">
        <v>51</v>
      </c>
      <c r="C130" s="93"/>
      <c r="D130" s="93"/>
      <c r="E130" s="93"/>
      <c r="F130" s="93"/>
    </row>
    <row r="131" spans="1:10" ht="15.75" x14ac:dyDescent="0.25">
      <c r="A131" s="101" t="s">
        <v>106</v>
      </c>
      <c r="B131" s="101"/>
      <c r="C131" s="101"/>
      <c r="D131" s="101"/>
      <c r="E131" s="101"/>
      <c r="F131" s="101"/>
    </row>
    <row r="133" spans="1:10" x14ac:dyDescent="0.25">
      <c r="A133" s="94" t="s">
        <v>107</v>
      </c>
      <c r="B133" s="94"/>
    </row>
    <row r="134" spans="1:10" x14ac:dyDescent="0.25">
      <c r="B134" s="93" t="s">
        <v>108</v>
      </c>
      <c r="C134" s="93"/>
      <c r="D134" s="93"/>
      <c r="E134" s="93"/>
    </row>
    <row r="135" spans="1:10" x14ac:dyDescent="0.25">
      <c r="B135" s="93" t="s">
        <v>109</v>
      </c>
      <c r="C135" s="93"/>
      <c r="D135" s="93"/>
      <c r="E135" s="93"/>
    </row>
    <row r="137" spans="1:10" x14ac:dyDescent="0.25">
      <c r="A137" s="94" t="s">
        <v>121</v>
      </c>
      <c r="B137" s="94"/>
      <c r="C137" s="94"/>
      <c r="D137" s="94"/>
    </row>
    <row r="138" spans="1:10" ht="15" customHeight="1" x14ac:dyDescent="0.25">
      <c r="B138" s="96" t="s">
        <v>129</v>
      </c>
      <c r="C138" s="96"/>
      <c r="D138" s="96"/>
      <c r="E138" s="96"/>
      <c r="F138" s="96"/>
      <c r="G138" s="96"/>
      <c r="H138" s="96"/>
      <c r="I138" s="96"/>
      <c r="J138" s="96"/>
    </row>
    <row r="139" spans="1:10" x14ac:dyDescent="0.25">
      <c r="B139" s="96"/>
      <c r="C139" s="96"/>
      <c r="D139" s="96"/>
      <c r="E139" s="96"/>
      <c r="F139" s="96"/>
      <c r="G139" s="96"/>
      <c r="H139" s="96"/>
      <c r="I139" s="96"/>
      <c r="J139" s="96"/>
    </row>
    <row r="140" spans="1:10" x14ac:dyDescent="0.25">
      <c r="B140" s="96"/>
      <c r="C140" s="96"/>
      <c r="D140" s="96"/>
      <c r="E140" s="96"/>
      <c r="F140" s="96"/>
      <c r="G140" s="96"/>
      <c r="H140" s="96"/>
      <c r="I140" s="96"/>
      <c r="J140" s="96"/>
    </row>
    <row r="141" spans="1:10" x14ac:dyDescent="0.25">
      <c r="B141" s="96"/>
      <c r="C141" s="96"/>
      <c r="D141" s="96"/>
      <c r="E141" s="96"/>
      <c r="F141" s="96"/>
      <c r="G141" s="96"/>
      <c r="H141" s="96"/>
      <c r="I141" s="96"/>
      <c r="J141" s="96"/>
    </row>
    <row r="143" spans="1:10" x14ac:dyDescent="0.25">
      <c r="A143" s="94" t="s">
        <v>110</v>
      </c>
      <c r="B143" s="94"/>
    </row>
    <row r="144" spans="1:10" ht="15" customHeight="1" x14ac:dyDescent="0.25">
      <c r="A144" s="47"/>
      <c r="B144" s="97" t="s">
        <v>122</v>
      </c>
      <c r="C144" s="97"/>
      <c r="D144" s="97"/>
      <c r="E144" s="97"/>
      <c r="F144" s="97"/>
      <c r="G144" s="97"/>
      <c r="H144" s="97"/>
      <c r="I144" s="97"/>
      <c r="J144" s="97"/>
    </row>
    <row r="146" spans="1:10" x14ac:dyDescent="0.25">
      <c r="A146" s="94" t="s">
        <v>111</v>
      </c>
      <c r="B146" s="94"/>
      <c r="C146" s="94"/>
    </row>
    <row r="147" spans="1:10" ht="15" customHeight="1" x14ac:dyDescent="0.25">
      <c r="B147" s="96" t="s">
        <v>132</v>
      </c>
      <c r="C147" s="96"/>
      <c r="D147" s="96"/>
      <c r="E147" s="96"/>
      <c r="F147" s="96"/>
      <c r="G147" s="96"/>
      <c r="H147" s="96"/>
      <c r="I147" s="96"/>
      <c r="J147" s="96"/>
    </row>
    <row r="148" spans="1:10" x14ac:dyDescent="0.25">
      <c r="B148" s="96"/>
      <c r="C148" s="96"/>
      <c r="D148" s="96"/>
      <c r="E148" s="96"/>
      <c r="F148" s="96"/>
      <c r="G148" s="96"/>
      <c r="H148" s="96"/>
      <c r="I148" s="96"/>
      <c r="J148" s="96"/>
    </row>
    <row r="149" spans="1:10" x14ac:dyDescent="0.25">
      <c r="B149" s="45"/>
      <c r="C149" s="45"/>
      <c r="D149" s="45"/>
      <c r="E149" s="45"/>
      <c r="F149" s="45"/>
      <c r="G149" s="45"/>
    </row>
    <row r="150" spans="1:10" ht="15" customHeight="1" x14ac:dyDescent="0.25">
      <c r="B150" s="96" t="s">
        <v>123</v>
      </c>
      <c r="C150" s="96"/>
      <c r="D150" s="96"/>
      <c r="E150" s="96"/>
      <c r="F150" s="96"/>
      <c r="G150" s="96"/>
      <c r="H150" s="96"/>
      <c r="I150" s="96"/>
      <c r="J150" s="96"/>
    </row>
    <row r="151" spans="1:10" x14ac:dyDescent="0.25">
      <c r="B151" s="45"/>
      <c r="C151" s="45"/>
      <c r="D151" s="45"/>
      <c r="E151" s="45"/>
      <c r="F151" s="45"/>
      <c r="G151" s="45"/>
      <c r="H151" s="45"/>
      <c r="I151" s="45"/>
      <c r="J151" s="45"/>
    </row>
    <row r="152" spans="1:10" x14ac:dyDescent="0.25">
      <c r="B152" s="93" t="s">
        <v>124</v>
      </c>
      <c r="C152" s="93"/>
      <c r="D152" s="93"/>
      <c r="E152" s="93"/>
      <c r="F152" s="93"/>
      <c r="G152" s="93"/>
      <c r="H152" s="93"/>
      <c r="I152" s="93"/>
      <c r="J152" s="93"/>
    </row>
  </sheetData>
  <sheetProtection sheet="1" objects="1" scenarios="1" selectLockedCells="1" selectUnlockedCells="1"/>
  <mergeCells count="47">
    <mergeCell ref="A3:J3"/>
    <mergeCell ref="A143:B143"/>
    <mergeCell ref="A146:C146"/>
    <mergeCell ref="B130:F130"/>
    <mergeCell ref="A131:F131"/>
    <mergeCell ref="A133:B133"/>
    <mergeCell ref="B134:E134"/>
    <mergeCell ref="B135:E135"/>
    <mergeCell ref="A137:D137"/>
    <mergeCell ref="B129:F129"/>
    <mergeCell ref="B118:F118"/>
    <mergeCell ref="B119:F119"/>
    <mergeCell ref="B120:F120"/>
    <mergeCell ref="B121:F121"/>
    <mergeCell ref="B122:F122"/>
    <mergeCell ref="B123:F123"/>
    <mergeCell ref="B124:F124"/>
    <mergeCell ref="B125:F125"/>
    <mergeCell ref="B126:F126"/>
    <mergeCell ref="B127:F127"/>
    <mergeCell ref="B128:F128"/>
    <mergeCell ref="B117:F117"/>
    <mergeCell ref="A18:G18"/>
    <mergeCell ref="A52:B52"/>
    <mergeCell ref="A55:G55"/>
    <mergeCell ref="B116:G116"/>
    <mergeCell ref="A79:G79"/>
    <mergeCell ref="A103:C103"/>
    <mergeCell ref="B104:G104"/>
    <mergeCell ref="A115:C115"/>
    <mergeCell ref="B80:E80"/>
    <mergeCell ref="B152:J152"/>
    <mergeCell ref="A69:J69"/>
    <mergeCell ref="A1:J1"/>
    <mergeCell ref="A7:J11"/>
    <mergeCell ref="A12:J12"/>
    <mergeCell ref="B144:J144"/>
    <mergeCell ref="B147:J148"/>
    <mergeCell ref="B150:J150"/>
    <mergeCell ref="A15:J15"/>
    <mergeCell ref="A16:J16"/>
    <mergeCell ref="A53:J53"/>
    <mergeCell ref="B105:J105"/>
    <mergeCell ref="B138:J141"/>
    <mergeCell ref="A14:B14"/>
    <mergeCell ref="A6:E6"/>
    <mergeCell ref="A5:B5"/>
  </mergeCells>
  <pageMargins left="0.7" right="0.7" top="0.75" bottom="0.75" header="0.3" footer="0.3"/>
  <pageSetup orientation="landscape" r:id="rId1"/>
  <headerFooter>
    <oddHeader>&amp;CInstructions</oddHeader>
    <oddFooter>&amp;LSeptember 2018&amp;R&amp;P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2"/>
  <sheetViews>
    <sheetView zoomScaleNormal="100" workbookViewId="0">
      <selection activeCell="A32" sqref="A32:F39"/>
    </sheetView>
  </sheetViews>
  <sheetFormatPr baseColWidth="10" defaultRowHeight="15" x14ac:dyDescent="0.25"/>
  <cols>
    <col min="1" max="1" width="13.42578125" customWidth="1"/>
    <col min="3" max="3" width="11.7109375" bestFit="1" customWidth="1"/>
    <col min="5" max="5" width="11.42578125" customWidth="1"/>
    <col min="6" max="6" width="12" bestFit="1" customWidth="1"/>
  </cols>
  <sheetData>
    <row r="1" spans="1:7" ht="18.75" x14ac:dyDescent="0.3">
      <c r="A1" s="128" t="s">
        <v>62</v>
      </c>
      <c r="B1" s="128"/>
      <c r="C1" s="128"/>
      <c r="D1" s="128"/>
      <c r="E1" s="128"/>
      <c r="F1" s="128"/>
      <c r="G1" s="128"/>
    </row>
    <row r="2" spans="1:7" ht="18.75" x14ac:dyDescent="0.3">
      <c r="A2" s="53"/>
      <c r="B2" s="53"/>
      <c r="C2" s="53"/>
      <c r="D2" s="53"/>
      <c r="E2" s="53"/>
      <c r="F2" s="53"/>
      <c r="G2" s="53"/>
    </row>
    <row r="3" spans="1:7" ht="42" customHeight="1" x14ac:dyDescent="0.3">
      <c r="A3" s="75" t="s">
        <v>29</v>
      </c>
      <c r="B3" s="74"/>
      <c r="C3" s="77"/>
      <c r="D3" s="77"/>
      <c r="E3" s="77"/>
      <c r="F3" s="77"/>
    </row>
    <row r="4" spans="1:7" ht="15.75" thickBot="1" x14ac:dyDescent="0.3"/>
    <row r="5" spans="1:7" ht="15.75" thickBot="1" x14ac:dyDescent="0.3">
      <c r="A5" s="94" t="s">
        <v>52</v>
      </c>
      <c r="B5" s="94"/>
      <c r="C5" s="94"/>
      <c r="D5" s="94"/>
      <c r="E5" s="94"/>
      <c r="F5" s="76">
        <v>0</v>
      </c>
    </row>
    <row r="6" spans="1:7" x14ac:dyDescent="0.25">
      <c r="A6" s="25"/>
      <c r="B6" s="25"/>
      <c r="C6" s="25"/>
      <c r="D6" s="25"/>
      <c r="E6" s="25"/>
      <c r="F6" s="26"/>
    </row>
    <row r="7" spans="1:7" x14ac:dyDescent="0.25">
      <c r="A7" s="93" t="s">
        <v>39</v>
      </c>
      <c r="B7" s="93"/>
      <c r="C7" s="93"/>
      <c r="D7" s="93"/>
      <c r="E7" s="93"/>
      <c r="F7" s="26">
        <f>'Évènement 1 - Event 1'!K12+'Évènement 2 - Event 2'!K12+'Évènement 3 - Event 3'!K12+'Évènement 4 - Event 4'!K12+'Évènement 5 - Event 5'!K12+'Évènement 6 - Event 6'!K12+'Évènement 7 - Event 7'!K12+'Évènement 8 - Event 8'!K12+'Évènement 9 - Event 9'!K12+'Évènement 10 - Event 10'!K12</f>
        <v>0</v>
      </c>
    </row>
    <row r="8" spans="1:7" x14ac:dyDescent="0.25">
      <c r="A8" s="93" t="s">
        <v>40</v>
      </c>
      <c r="B8" s="93"/>
      <c r="C8" s="93"/>
      <c r="D8" s="93"/>
      <c r="E8" s="93"/>
      <c r="F8" s="26">
        <f>'Évènement 1 - Event 1'!K13+'Évènement 2 - Event 2'!K13+'Évènement 3 - Event 3'!K13+'Évènement 4 - Event 4'!K13+'Évènement 5 - Event 5'!K13+'Évènement 6 - Event 6'!K13+'Évènement 7 - Event 7'!K13+'Évènement 8 - Event 8'!K13+'Évènement 9 - Event 9'!K13+'Évènement 10 - Event 10'!K13</f>
        <v>0</v>
      </c>
    </row>
    <row r="9" spans="1:7" x14ac:dyDescent="0.25">
      <c r="A9" s="93" t="s">
        <v>41</v>
      </c>
      <c r="B9" s="93"/>
      <c r="C9" s="93"/>
      <c r="D9" s="93"/>
      <c r="E9" s="93"/>
      <c r="F9" s="26">
        <f>'Évènement 1 - Event 1'!K14+'Évènement 2 - Event 2'!K14+'Évènement 3 - Event 3'!K14+'Évènement 4 - Event 4'!K14+'Évènement 5 - Event 5'!K14+'Évènement 6 - Event 6'!K14+'Évènement 7 - Event 7'!K14+'Évènement 8 - Event 8'!K14+'Évènement 9 - Event 9'!K14+'Évènement 10 - Event 10'!K14</f>
        <v>0</v>
      </c>
    </row>
    <row r="10" spans="1:7" x14ac:dyDescent="0.25">
      <c r="A10" s="93" t="s">
        <v>42</v>
      </c>
      <c r="B10" s="93"/>
      <c r="C10" s="93"/>
      <c r="D10" s="93"/>
      <c r="E10" s="93"/>
      <c r="F10" s="26">
        <f>'Évènement 1 - Event 1'!K15+'Évènement 2 - Event 2'!K15+'Évènement 3 - Event 3'!K15+'Évènement 4 - Event 4'!K15+'Évènement 5 - Event 5'!K15+'Évènement 6 - Event 6'!K15+'Évènement 7 - Event 7'!K15+'Évènement 8 - Event 8'!K15+'Évènement 9 - Event 9'!K15+'Évènement 10 - Event 10'!K15</f>
        <v>0</v>
      </c>
    </row>
    <row r="11" spans="1:7" x14ac:dyDescent="0.25">
      <c r="A11" s="93" t="s">
        <v>43</v>
      </c>
      <c r="B11" s="93"/>
      <c r="C11" s="93"/>
      <c r="D11" s="93"/>
      <c r="E11" s="93"/>
      <c r="F11" s="26">
        <f>'Évènement 1 - Event 1'!K16+'Évènement 2 - Event 2'!K16+'Évènement 3 - Event 3'!K16+'Évènement 4 - Event 4'!K16+'Évènement 5 - Event 5'!K16+'Évènement 6 - Event 6'!K16+'Évènement 7 - Event 7'!K16+'Évènement 8 - Event 8'!K16+'Évènement 9 - Event 9'!K16+'Évènement 10 - Event 10'!K16</f>
        <v>0</v>
      </c>
    </row>
    <row r="12" spans="1:7" x14ac:dyDescent="0.25">
      <c r="A12" s="93" t="s">
        <v>44</v>
      </c>
      <c r="B12" s="93"/>
      <c r="C12" s="93"/>
      <c r="D12" s="93"/>
      <c r="E12" s="93"/>
      <c r="F12" s="26">
        <f>'Évènement 1 - Event 1'!K17+'Évènement 2 - Event 2'!K17+'Évènement 3 - Event 3'!K17+'Évènement 4 - Event 4'!K17+'Évènement 5 - Event 5'!K17+'Évènement 6 - Event 6'!K17+'Évènement 7 - Event 7'!K17+'Évènement 8 - Event 8'!K17+'Évènement 9 - Event 9'!K17+'Évènement 10 - Event 10'!K17</f>
        <v>0</v>
      </c>
    </row>
    <row r="13" spans="1:7" x14ac:dyDescent="0.25">
      <c r="A13" s="93" t="s">
        <v>45</v>
      </c>
      <c r="B13" s="93"/>
      <c r="C13" s="93"/>
      <c r="D13" s="93"/>
      <c r="E13" s="93"/>
      <c r="F13" s="26">
        <f>'Évènement 1 - Event 1'!K18+'Évènement 2 - Event 2'!K18+'Évènement 3 - Event 3'!K18+'Évènement 4 - Event 4'!K18+'Évènement 5 - Event 5'!K18+'Évènement 6 - Event 6'!K18+'Évènement 7 - Event 7'!K18+'Évènement 8 - Event 8'!K18+'Évènement 9 - Event 9'!K18+'Évènement 10 - Event 10'!K18</f>
        <v>0</v>
      </c>
    </row>
    <row r="14" spans="1:7" x14ac:dyDescent="0.25">
      <c r="A14" s="93" t="s">
        <v>1</v>
      </c>
      <c r="B14" s="93"/>
      <c r="C14" s="93"/>
      <c r="D14" s="93"/>
      <c r="E14" s="93"/>
      <c r="F14" s="26">
        <f>'Évènement 1 - Event 1'!K19+'Évènement 2 - Event 2'!K19+'Évènement 3 - Event 3'!K19+'Évènement 4 - Event 4'!K19+'Évènement 5 - Event 5'!K19+'Évènement 6 - Event 6'!K19+'Évènement 7 - Event 7'!K19+'Évènement 8 - Event 8'!K19+'Évènement 9 - Event 9'!K19+'Évènement 10 - Event 10'!K19</f>
        <v>0</v>
      </c>
    </row>
    <row r="15" spans="1:7" x14ac:dyDescent="0.25">
      <c r="A15" s="93" t="s">
        <v>46</v>
      </c>
      <c r="B15" s="93"/>
      <c r="C15" s="93"/>
      <c r="D15" s="93"/>
      <c r="E15" s="93"/>
      <c r="F15" s="26">
        <f>'Évènement 1 - Event 1'!K20+'Évènement 2 - Event 2'!K20+'Évènement 3 - Event 3'!K20+'Évènement 4 - Event 4'!K20+'Évènement 5 - Event 5'!K20+'Évènement 6 - Event 6'!K20+'Évènement 7 - Event 7'!K20+'Évènement 8 - Event 8'!K20+'Évènement 9 - Event 9'!K20+'Évènement 10 - Event 10'!K20</f>
        <v>0</v>
      </c>
    </row>
    <row r="16" spans="1:7" x14ac:dyDescent="0.25">
      <c r="A16" s="93" t="s">
        <v>47</v>
      </c>
      <c r="B16" s="93"/>
      <c r="C16" s="93"/>
      <c r="D16" s="93"/>
      <c r="E16" s="93"/>
      <c r="F16" s="26">
        <f>'Évènement 1 - Event 1'!K21+'Évènement 2 - Event 2'!K21+'Évènement 3 - Event 3'!K21+'Évènement 4 - Event 4'!K21+'Évènement 5 - Event 5'!K21+'Évènement 6 - Event 6'!K21+'Évènement 7 - Event 7'!K21+'Évènement 8 - Event 8'!K21+'Évènement 9 - Event 9'!K21+'Évènement 10 - Event 10'!K21</f>
        <v>0</v>
      </c>
    </row>
    <row r="17" spans="1:7" x14ac:dyDescent="0.25">
      <c r="A17" s="93" t="s">
        <v>48</v>
      </c>
      <c r="B17" s="93"/>
      <c r="C17" s="93"/>
      <c r="D17" s="93"/>
      <c r="E17" s="93"/>
      <c r="F17" s="26">
        <f>'Évènement 1 - Event 1'!K22+'Évènement 2 - Event 2'!K22+'Évènement 3 - Event 3'!K22+'Évènement 4 - Event 4'!K22+'Évènement 5 - Event 5'!K22+'Évènement 6 - Event 6'!K22+'Évènement 7 - Event 7'!K22+'Évènement 8 - Event 8'!K22+'Évènement 9 - Event 9'!K22+'Évènement 10 - Event 10'!K22</f>
        <v>0</v>
      </c>
    </row>
    <row r="18" spans="1:7" x14ac:dyDescent="0.25">
      <c r="A18" s="93" t="s">
        <v>49</v>
      </c>
      <c r="B18" s="93"/>
      <c r="C18" s="93"/>
      <c r="D18" s="93"/>
      <c r="E18" s="93"/>
      <c r="F18" s="26">
        <f>'Évènement 1 - Event 1'!K23+'Évènement 2 - Event 2'!K23+'Évènement 3 - Event 3'!K23+'Évènement 4 - Event 4'!K23+'Évènement 5 - Event 5'!K23+'Évènement 6 - Event 6'!K23+'Évènement 7 - Event 7'!K23+'Évènement 8 - Event 8'!K23+'Évènement 9 - Event 9'!K23+'Évènement 10 - Event 10'!K23</f>
        <v>0</v>
      </c>
    </row>
    <row r="19" spans="1:7" x14ac:dyDescent="0.25">
      <c r="A19" s="93" t="s">
        <v>50</v>
      </c>
      <c r="B19" s="93"/>
      <c r="C19" s="93"/>
      <c r="D19" s="93"/>
      <c r="E19" s="93"/>
      <c r="F19" s="26">
        <f>'Évènement 1 - Event 1'!K24+'Évènement 2 - Event 2'!K24+'Évènement 3 - Event 3'!K24+'Évènement 4 - Event 4'!K24+'Évènement 5 - Event 5'!K24+'Évènement 6 - Event 6'!K24+'Évènement 7 - Event 7'!K24+'Évènement 8 - Event 8'!K24+'Évènement 9 - Event 9'!K24+'Évènement 10 - Event 10'!K24</f>
        <v>0</v>
      </c>
    </row>
    <row r="20" spans="1:7" x14ac:dyDescent="0.25">
      <c r="A20" s="93" t="s">
        <v>51</v>
      </c>
      <c r="B20" s="93"/>
      <c r="C20" s="93"/>
      <c r="D20" s="93"/>
      <c r="E20" s="93"/>
      <c r="F20" s="26">
        <f>'Évènement 1 - Event 1'!K25+'Évènement 2 - Event 2'!K25+'Évènement 3 - Event 3'!K25+'Évènement 4 - Event 4'!K25+'Évènement 5 - Event 5'!K25+'Évènement 6 - Event 6'!K25+'Évènement 7 - Event 7'!K25+'Évènement 8 - Event 8'!K25+'Évènement 9 - Event 9'!K25+'Évènement 10 - Event 10'!K25</f>
        <v>0</v>
      </c>
    </row>
    <row r="21" spans="1:7" x14ac:dyDescent="0.25">
      <c r="A21" s="25"/>
      <c r="B21" s="25"/>
      <c r="C21" s="25"/>
      <c r="D21" s="25"/>
      <c r="E21" s="25"/>
      <c r="F21" s="26"/>
    </row>
    <row r="22" spans="1:7" x14ac:dyDescent="0.25">
      <c r="A22" s="93" t="s">
        <v>53</v>
      </c>
      <c r="B22" s="93"/>
      <c r="C22" s="93"/>
      <c r="D22" s="93"/>
      <c r="E22" s="93"/>
      <c r="F22" s="68">
        <f>SUM(F7:F20)</f>
        <v>0</v>
      </c>
    </row>
    <row r="23" spans="1:7" x14ac:dyDescent="0.25">
      <c r="A23" s="93" t="s">
        <v>52</v>
      </c>
      <c r="B23" s="93"/>
      <c r="C23" s="93"/>
      <c r="D23" s="93"/>
      <c r="E23" s="93"/>
      <c r="F23" s="26">
        <f>F5</f>
        <v>0</v>
      </c>
    </row>
    <row r="24" spans="1:7" ht="15.75" thickBot="1" x14ac:dyDescent="0.3">
      <c r="A24" s="25"/>
      <c r="B24" s="25"/>
      <c r="C24" s="25"/>
      <c r="D24" s="25"/>
      <c r="E24" s="25"/>
      <c r="F24" s="26"/>
    </row>
    <row r="25" spans="1:7" ht="15.75" thickBot="1" x14ac:dyDescent="0.3">
      <c r="A25" s="94" t="s">
        <v>0</v>
      </c>
      <c r="B25" s="94"/>
      <c r="C25" s="94"/>
      <c r="D25" s="94"/>
      <c r="E25" s="94"/>
      <c r="F25" s="69">
        <f>F22-F23</f>
        <v>0</v>
      </c>
    </row>
    <row r="26" spans="1:7" x14ac:dyDescent="0.25">
      <c r="A26" s="52"/>
      <c r="B26" s="52"/>
      <c r="C26" s="52"/>
      <c r="D26" s="52"/>
      <c r="E26" s="52"/>
      <c r="F26" s="27"/>
    </row>
    <row r="28" spans="1:7" x14ac:dyDescent="0.25">
      <c r="A28" s="129" t="s">
        <v>94</v>
      </c>
      <c r="B28" s="129"/>
      <c r="C28" s="129"/>
      <c r="D28" s="129"/>
      <c r="E28" s="129"/>
    </row>
    <row r="29" spans="1:7" ht="75" customHeight="1" x14ac:dyDescent="0.25">
      <c r="A29" s="96" t="s">
        <v>96</v>
      </c>
      <c r="B29" s="96"/>
      <c r="C29" s="96"/>
      <c r="D29" s="96"/>
      <c r="E29" s="96"/>
      <c r="F29" s="96"/>
      <c r="G29" s="96"/>
    </row>
    <row r="30" spans="1:7" x14ac:dyDescent="0.25">
      <c r="A30" s="51"/>
      <c r="B30" s="51"/>
      <c r="C30" s="51"/>
      <c r="D30" s="51"/>
      <c r="E30" s="51"/>
      <c r="F30" s="51"/>
    </row>
    <row r="31" spans="1:7" x14ac:dyDescent="0.25">
      <c r="A31" s="106" t="s">
        <v>2</v>
      </c>
      <c r="B31" s="106"/>
      <c r="C31" s="106"/>
      <c r="D31" s="106"/>
      <c r="E31" s="106"/>
      <c r="F31" s="106"/>
    </row>
    <row r="32" spans="1:7" x14ac:dyDescent="0.25">
      <c r="A32" s="107"/>
      <c r="B32" s="108"/>
      <c r="C32" s="108"/>
      <c r="D32" s="108"/>
      <c r="E32" s="108"/>
      <c r="F32" s="109"/>
    </row>
    <row r="33" spans="1:6" x14ac:dyDescent="0.25">
      <c r="A33" s="110"/>
      <c r="B33" s="111"/>
      <c r="C33" s="111"/>
      <c r="D33" s="111"/>
      <c r="E33" s="111"/>
      <c r="F33" s="112"/>
    </row>
    <row r="34" spans="1:6" x14ac:dyDescent="0.25">
      <c r="A34" s="110"/>
      <c r="B34" s="111"/>
      <c r="C34" s="111"/>
      <c r="D34" s="111"/>
      <c r="E34" s="111"/>
      <c r="F34" s="112"/>
    </row>
    <row r="35" spans="1:6" x14ac:dyDescent="0.25">
      <c r="A35" s="110"/>
      <c r="B35" s="111"/>
      <c r="C35" s="111"/>
      <c r="D35" s="111"/>
      <c r="E35" s="111"/>
      <c r="F35" s="112"/>
    </row>
    <row r="36" spans="1:6" x14ac:dyDescent="0.25">
      <c r="A36" s="110"/>
      <c r="B36" s="111"/>
      <c r="C36" s="111"/>
      <c r="D36" s="111"/>
      <c r="E36" s="111"/>
      <c r="F36" s="112"/>
    </row>
    <row r="37" spans="1:6" x14ac:dyDescent="0.25">
      <c r="A37" s="110"/>
      <c r="B37" s="111"/>
      <c r="C37" s="111"/>
      <c r="D37" s="111"/>
      <c r="E37" s="111"/>
      <c r="F37" s="112"/>
    </row>
    <row r="38" spans="1:6" x14ac:dyDescent="0.25">
      <c r="A38" s="110"/>
      <c r="B38" s="111"/>
      <c r="C38" s="111"/>
      <c r="D38" s="111"/>
      <c r="E38" s="111"/>
      <c r="F38" s="112"/>
    </row>
    <row r="39" spans="1:6" x14ac:dyDescent="0.25">
      <c r="A39" s="113"/>
      <c r="B39" s="114"/>
      <c r="C39" s="114"/>
      <c r="D39" s="114"/>
      <c r="E39" s="114"/>
      <c r="F39" s="115"/>
    </row>
    <row r="40" spans="1:6" x14ac:dyDescent="0.25">
      <c r="A40" s="70"/>
      <c r="B40" s="70"/>
      <c r="C40" s="70"/>
      <c r="D40" s="70"/>
      <c r="E40" s="70"/>
      <c r="F40" s="70"/>
    </row>
    <row r="41" spans="1:6" x14ac:dyDescent="0.25">
      <c r="A41" s="28"/>
      <c r="B41" s="28"/>
      <c r="C41" s="28"/>
      <c r="D41" s="28"/>
      <c r="E41" s="28"/>
      <c r="F41" s="28"/>
    </row>
    <row r="42" spans="1:6" x14ac:dyDescent="0.25">
      <c r="A42" s="105" t="s">
        <v>95</v>
      </c>
      <c r="B42" s="105"/>
      <c r="C42" s="105"/>
      <c r="D42" s="105"/>
      <c r="E42" s="105"/>
    </row>
    <row r="43" spans="1:6" ht="45" customHeight="1" x14ac:dyDescent="0.25">
      <c r="A43" s="96" t="s">
        <v>54</v>
      </c>
      <c r="B43" s="96"/>
      <c r="C43" s="96"/>
      <c r="D43" s="96"/>
      <c r="E43" s="96"/>
      <c r="F43" s="96"/>
    </row>
    <row r="45" spans="1:6" x14ac:dyDescent="0.25">
      <c r="A45" s="102" t="s">
        <v>4</v>
      </c>
      <c r="B45" s="103"/>
      <c r="C45" s="103"/>
      <c r="D45" s="103"/>
      <c r="E45" s="103"/>
    </row>
    <row r="46" spans="1:6" x14ac:dyDescent="0.25">
      <c r="A46" s="102"/>
      <c r="B46" s="104"/>
      <c r="C46" s="104"/>
      <c r="D46" s="104"/>
      <c r="E46" s="104"/>
    </row>
    <row r="49" spans="1:3" ht="23.25" customHeight="1" x14ac:dyDescent="0.25">
      <c r="A49" s="120" t="s">
        <v>149</v>
      </c>
      <c r="B49" s="130"/>
      <c r="C49" s="121"/>
    </row>
    <row r="50" spans="1:3" x14ac:dyDescent="0.25">
      <c r="A50" s="118" t="s">
        <v>138</v>
      </c>
      <c r="B50" s="119"/>
      <c r="C50" s="78">
        <f>Budget!F41</f>
        <v>0</v>
      </c>
    </row>
    <row r="51" spans="1:3" x14ac:dyDescent="0.25">
      <c r="A51" s="120" t="s">
        <v>139</v>
      </c>
      <c r="B51" s="121"/>
      <c r="C51" s="79">
        <f>Budget!F87</f>
        <v>0</v>
      </c>
    </row>
    <row r="52" spans="1:3" x14ac:dyDescent="0.25">
      <c r="A52" s="118" t="s">
        <v>140</v>
      </c>
      <c r="B52" s="119"/>
      <c r="C52" s="78">
        <f>Budget!F133</f>
        <v>0</v>
      </c>
    </row>
    <row r="53" spans="1:3" x14ac:dyDescent="0.25">
      <c r="A53" s="120" t="s">
        <v>141</v>
      </c>
      <c r="B53" s="121"/>
      <c r="C53" s="79">
        <f>Budget!F179</f>
        <v>0</v>
      </c>
    </row>
    <row r="54" spans="1:3" x14ac:dyDescent="0.25">
      <c r="A54" s="118" t="s">
        <v>142</v>
      </c>
      <c r="B54" s="119"/>
      <c r="C54" s="78">
        <f>Budget!F225</f>
        <v>0</v>
      </c>
    </row>
    <row r="55" spans="1:3" x14ac:dyDescent="0.25">
      <c r="A55" s="120" t="s">
        <v>143</v>
      </c>
      <c r="B55" s="121"/>
      <c r="C55" s="79">
        <f>Budget!F271</f>
        <v>0</v>
      </c>
    </row>
    <row r="56" spans="1:3" ht="15.75" thickBot="1" x14ac:dyDescent="0.3">
      <c r="A56" s="124" t="s">
        <v>144</v>
      </c>
      <c r="B56" s="125"/>
      <c r="C56" s="80">
        <f>Budget!F317</f>
        <v>0</v>
      </c>
    </row>
    <row r="57" spans="1:3" x14ac:dyDescent="0.25">
      <c r="A57" s="126" t="s">
        <v>145</v>
      </c>
      <c r="B57" s="127"/>
      <c r="C57" s="81">
        <f>SUM(C50:C56)</f>
        <v>0</v>
      </c>
    </row>
    <row r="58" spans="1:3" x14ac:dyDescent="0.25">
      <c r="A58" s="118"/>
      <c r="B58" s="119"/>
      <c r="C58" s="78"/>
    </row>
    <row r="59" spans="1:3" x14ac:dyDescent="0.25">
      <c r="A59" s="120" t="s">
        <v>147</v>
      </c>
      <c r="B59" s="121"/>
      <c r="C59" s="79">
        <f>IF(F25&lt;0,F25,0)</f>
        <v>0</v>
      </c>
    </row>
    <row r="60" spans="1:3" x14ac:dyDescent="0.25">
      <c r="A60" s="118" t="s">
        <v>146</v>
      </c>
      <c r="B60" s="119"/>
      <c r="C60" s="78">
        <f>IF(F25&gt;0,F25,0)</f>
        <v>0</v>
      </c>
    </row>
    <row r="61" spans="1:3" ht="30" customHeight="1" thickBot="1" x14ac:dyDescent="0.3">
      <c r="A61" s="122" t="s">
        <v>150</v>
      </c>
      <c r="B61" s="123"/>
      <c r="C61" s="82">
        <f>C57+C59</f>
        <v>0</v>
      </c>
    </row>
    <row r="62" spans="1:3" x14ac:dyDescent="0.25">
      <c r="A62" s="116" t="s">
        <v>148</v>
      </c>
      <c r="B62" s="117"/>
      <c r="C62" s="83">
        <f>C60+C57+C59</f>
        <v>0</v>
      </c>
    </row>
  </sheetData>
  <sheetProtection selectLockedCells="1"/>
  <mergeCells count="41">
    <mergeCell ref="A49:C49"/>
    <mergeCell ref="A58:B58"/>
    <mergeCell ref="A20:E20"/>
    <mergeCell ref="A22:E22"/>
    <mergeCell ref="A23:E23"/>
    <mergeCell ref="A1:G1"/>
    <mergeCell ref="A29:G29"/>
    <mergeCell ref="A11:E11"/>
    <mergeCell ref="A5:E5"/>
    <mergeCell ref="A7:E7"/>
    <mergeCell ref="A8:E8"/>
    <mergeCell ref="A9:E9"/>
    <mergeCell ref="A10:E10"/>
    <mergeCell ref="A25:E25"/>
    <mergeCell ref="A28:E28"/>
    <mergeCell ref="A18:E18"/>
    <mergeCell ref="A12:E12"/>
    <mergeCell ref="A13:E13"/>
    <mergeCell ref="A14:E14"/>
    <mergeCell ref="A15:E15"/>
    <mergeCell ref="A19:E19"/>
    <mergeCell ref="A62:B62"/>
    <mergeCell ref="A50:B50"/>
    <mergeCell ref="A51:B51"/>
    <mergeCell ref="A52:B52"/>
    <mergeCell ref="A53:B53"/>
    <mergeCell ref="A54:B54"/>
    <mergeCell ref="A61:B61"/>
    <mergeCell ref="A60:B60"/>
    <mergeCell ref="A55:B55"/>
    <mergeCell ref="A56:B56"/>
    <mergeCell ref="A57:B57"/>
    <mergeCell ref="A59:B59"/>
    <mergeCell ref="A17:E17"/>
    <mergeCell ref="A45:A46"/>
    <mergeCell ref="B45:E46"/>
    <mergeCell ref="A16:E16"/>
    <mergeCell ref="A42:E42"/>
    <mergeCell ref="A43:F43"/>
    <mergeCell ref="A31:F31"/>
    <mergeCell ref="A32:F39"/>
  </mergeCells>
  <conditionalFormatting sqref="F25:F26">
    <cfRule type="cellIs" dxfId="221" priority="1" operator="lessThan">
      <formula>0</formula>
    </cfRule>
    <cfRule type="cellIs" dxfId="220" priority="2" operator="greaterThan">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17"/>
  <sheetViews>
    <sheetView tabSelected="1" topLeftCell="A13" zoomScaleNormal="100" workbookViewId="0">
      <selection activeCell="F27" sqref="F27"/>
    </sheetView>
  </sheetViews>
  <sheetFormatPr baseColWidth="10" defaultRowHeight="15" x14ac:dyDescent="0.25"/>
  <cols>
    <col min="2" max="2" width="14.140625" customWidth="1"/>
  </cols>
  <sheetData>
    <row r="1" spans="1:7" ht="21" x14ac:dyDescent="0.35">
      <c r="A1" s="95" t="s">
        <v>138</v>
      </c>
      <c r="B1" s="95"/>
      <c r="C1" s="95"/>
      <c r="D1" s="95"/>
      <c r="E1" s="95"/>
      <c r="F1" s="95"/>
      <c r="G1" s="95"/>
    </row>
    <row r="2" spans="1:7" x14ac:dyDescent="0.25">
      <c r="A2" s="71"/>
    </row>
    <row r="3" spans="1:7" x14ac:dyDescent="0.25">
      <c r="A3" s="94" t="s">
        <v>125</v>
      </c>
      <c r="B3" s="94"/>
      <c r="C3" s="133"/>
      <c r="D3" s="133"/>
      <c r="E3" s="133"/>
      <c r="F3" s="133"/>
      <c r="G3" s="133"/>
    </row>
    <row r="4" spans="1:7" x14ac:dyDescent="0.25">
      <c r="A4" s="94" t="s">
        <v>73</v>
      </c>
      <c r="B4" s="94"/>
      <c r="C4" s="132"/>
      <c r="D4" s="132"/>
      <c r="E4" s="132"/>
      <c r="F4" s="132"/>
      <c r="G4" s="132"/>
    </row>
    <row r="5" spans="1:7" x14ac:dyDescent="0.25">
      <c r="A5" s="94" t="s">
        <v>74</v>
      </c>
      <c r="B5" s="94"/>
      <c r="C5" s="131"/>
      <c r="D5" s="131"/>
      <c r="E5" s="131"/>
      <c r="F5" s="131"/>
      <c r="G5" s="131"/>
    </row>
    <row r="6" spans="1:7" x14ac:dyDescent="0.25">
      <c r="A6" s="107"/>
      <c r="B6" s="108"/>
      <c r="C6" s="108"/>
      <c r="D6" s="108"/>
      <c r="E6" s="108"/>
      <c r="F6" s="108"/>
      <c r="G6" s="109"/>
    </row>
    <row r="7" spans="1:7" x14ac:dyDescent="0.25">
      <c r="A7" s="110"/>
      <c r="B7" s="111"/>
      <c r="C7" s="111"/>
      <c r="D7" s="111"/>
      <c r="E7" s="111"/>
      <c r="F7" s="111"/>
      <c r="G7" s="112"/>
    </row>
    <row r="8" spans="1:7" x14ac:dyDescent="0.25">
      <c r="A8" s="110"/>
      <c r="B8" s="111"/>
      <c r="C8" s="111"/>
      <c r="D8" s="111"/>
      <c r="E8" s="111"/>
      <c r="F8" s="111"/>
      <c r="G8" s="112"/>
    </row>
    <row r="9" spans="1:7" x14ac:dyDescent="0.25">
      <c r="A9" s="110"/>
      <c r="B9" s="111"/>
      <c r="C9" s="111"/>
      <c r="D9" s="111"/>
      <c r="E9" s="111"/>
      <c r="F9" s="111"/>
      <c r="G9" s="112"/>
    </row>
    <row r="10" spans="1:7" x14ac:dyDescent="0.25">
      <c r="A10" s="110"/>
      <c r="B10" s="111"/>
      <c r="C10" s="111"/>
      <c r="D10" s="111"/>
      <c r="E10" s="111"/>
      <c r="F10" s="111"/>
      <c r="G10" s="112"/>
    </row>
    <row r="11" spans="1:7" x14ac:dyDescent="0.25">
      <c r="A11" s="110"/>
      <c r="B11" s="111"/>
      <c r="C11" s="111"/>
      <c r="D11" s="111"/>
      <c r="E11" s="111"/>
      <c r="F11" s="111"/>
      <c r="G11" s="112"/>
    </row>
    <row r="12" spans="1:7" x14ac:dyDescent="0.25">
      <c r="A12" s="110"/>
      <c r="B12" s="111"/>
      <c r="C12" s="111"/>
      <c r="D12" s="111"/>
      <c r="E12" s="111"/>
      <c r="F12" s="111"/>
      <c r="G12" s="112"/>
    </row>
    <row r="13" spans="1:7" x14ac:dyDescent="0.25">
      <c r="A13" s="110"/>
      <c r="B13" s="111"/>
      <c r="C13" s="111"/>
      <c r="D13" s="111"/>
      <c r="E13" s="111"/>
      <c r="F13" s="111"/>
      <c r="G13" s="112"/>
    </row>
    <row r="14" spans="1:7" x14ac:dyDescent="0.25">
      <c r="A14" s="110"/>
      <c r="B14" s="111"/>
      <c r="C14" s="111"/>
      <c r="D14" s="111"/>
      <c r="E14" s="111"/>
      <c r="F14" s="111"/>
      <c r="G14" s="112"/>
    </row>
    <row r="15" spans="1:7" x14ac:dyDescent="0.25">
      <c r="A15" s="110"/>
      <c r="B15" s="111"/>
      <c r="C15" s="111"/>
      <c r="D15" s="111"/>
      <c r="E15" s="111"/>
      <c r="F15" s="111"/>
      <c r="G15" s="112"/>
    </row>
    <row r="16" spans="1:7" x14ac:dyDescent="0.25">
      <c r="A16" s="110"/>
      <c r="B16" s="111"/>
      <c r="C16" s="111"/>
      <c r="D16" s="111"/>
      <c r="E16" s="111"/>
      <c r="F16" s="111"/>
      <c r="G16" s="112"/>
    </row>
    <row r="17" spans="1:7" x14ac:dyDescent="0.25">
      <c r="A17" s="110"/>
      <c r="B17" s="111"/>
      <c r="C17" s="111"/>
      <c r="D17" s="111"/>
      <c r="E17" s="111"/>
      <c r="F17" s="111"/>
      <c r="G17" s="112"/>
    </row>
    <row r="18" spans="1:7" x14ac:dyDescent="0.25">
      <c r="A18" s="110"/>
      <c r="B18" s="111"/>
      <c r="C18" s="111"/>
      <c r="D18" s="111"/>
      <c r="E18" s="111"/>
      <c r="F18" s="111"/>
      <c r="G18" s="112"/>
    </row>
    <row r="19" spans="1:7" x14ac:dyDescent="0.25">
      <c r="A19" s="110"/>
      <c r="B19" s="111"/>
      <c r="C19" s="111"/>
      <c r="D19" s="111"/>
      <c r="E19" s="111"/>
      <c r="F19" s="111"/>
      <c r="G19" s="112"/>
    </row>
    <row r="20" spans="1:7" x14ac:dyDescent="0.25">
      <c r="A20" s="110"/>
      <c r="B20" s="111"/>
      <c r="C20" s="111"/>
      <c r="D20" s="111"/>
      <c r="E20" s="111"/>
      <c r="F20" s="111"/>
      <c r="G20" s="112"/>
    </row>
    <row r="21" spans="1:7" x14ac:dyDescent="0.25">
      <c r="A21" s="110"/>
      <c r="B21" s="111"/>
      <c r="C21" s="111"/>
      <c r="D21" s="111"/>
      <c r="E21" s="111"/>
      <c r="F21" s="111"/>
      <c r="G21" s="112"/>
    </row>
    <row r="22" spans="1:7" x14ac:dyDescent="0.25">
      <c r="A22" s="110"/>
      <c r="B22" s="111"/>
      <c r="C22" s="111"/>
      <c r="D22" s="111"/>
      <c r="E22" s="111"/>
      <c r="F22" s="111"/>
      <c r="G22" s="112"/>
    </row>
    <row r="23" spans="1:7" x14ac:dyDescent="0.25">
      <c r="A23" s="113"/>
      <c r="B23" s="114"/>
      <c r="C23" s="114"/>
      <c r="D23" s="114"/>
      <c r="E23" s="114"/>
      <c r="F23" s="114"/>
      <c r="G23" s="115"/>
    </row>
    <row r="24" spans="1:7" x14ac:dyDescent="0.25">
      <c r="A24" s="64"/>
      <c r="B24" s="64"/>
      <c r="C24" s="64"/>
      <c r="D24" s="64"/>
      <c r="E24" s="64"/>
      <c r="F24" s="64"/>
      <c r="G24" s="64"/>
    </row>
    <row r="25" spans="1:7" x14ac:dyDescent="0.25">
      <c r="A25" s="65"/>
      <c r="B25" s="65"/>
      <c r="C25" s="65"/>
      <c r="D25" s="65"/>
      <c r="E25" s="65"/>
      <c r="F25" s="65"/>
      <c r="G25" s="56"/>
    </row>
    <row r="26" spans="1:7" ht="15.75" x14ac:dyDescent="0.25">
      <c r="A26" s="98" t="s">
        <v>72</v>
      </c>
      <c r="B26" s="98"/>
      <c r="C26" s="98"/>
      <c r="D26" s="98"/>
      <c r="E26" s="98"/>
    </row>
    <row r="27" spans="1:7" x14ac:dyDescent="0.25">
      <c r="A27" s="93" t="s">
        <v>39</v>
      </c>
      <c r="B27" s="93"/>
      <c r="C27" s="93"/>
      <c r="D27" s="93"/>
      <c r="E27" s="93"/>
      <c r="F27" s="50">
        <v>0</v>
      </c>
    </row>
    <row r="28" spans="1:7" x14ac:dyDescent="0.25">
      <c r="A28" s="93" t="s">
        <v>40</v>
      </c>
      <c r="B28" s="93"/>
      <c r="C28" s="93"/>
      <c r="D28" s="93"/>
      <c r="E28" s="93"/>
      <c r="F28" s="50">
        <v>0</v>
      </c>
    </row>
    <row r="29" spans="1:7" x14ac:dyDescent="0.25">
      <c r="A29" s="93" t="s">
        <v>41</v>
      </c>
      <c r="B29" s="93"/>
      <c r="C29" s="93"/>
      <c r="D29" s="93"/>
      <c r="E29" s="93"/>
      <c r="F29" s="50">
        <v>0</v>
      </c>
    </row>
    <row r="30" spans="1:7" x14ac:dyDescent="0.25">
      <c r="A30" s="93" t="s">
        <v>42</v>
      </c>
      <c r="B30" s="93"/>
      <c r="C30" s="93"/>
      <c r="D30" s="93"/>
      <c r="E30" s="93"/>
      <c r="F30" s="50">
        <v>0</v>
      </c>
    </row>
    <row r="31" spans="1:7" x14ac:dyDescent="0.25">
      <c r="A31" s="93" t="s">
        <v>43</v>
      </c>
      <c r="B31" s="93"/>
      <c r="C31" s="93"/>
      <c r="D31" s="93"/>
      <c r="E31" s="93"/>
      <c r="F31" s="50">
        <v>0</v>
      </c>
    </row>
    <row r="32" spans="1:7" x14ac:dyDescent="0.25">
      <c r="A32" s="93" t="s">
        <v>44</v>
      </c>
      <c r="B32" s="93"/>
      <c r="C32" s="93"/>
      <c r="D32" s="93"/>
      <c r="E32" s="93"/>
      <c r="F32" s="50">
        <v>0</v>
      </c>
    </row>
    <row r="33" spans="1:7" x14ac:dyDescent="0.25">
      <c r="A33" s="93" t="s">
        <v>45</v>
      </c>
      <c r="B33" s="93"/>
      <c r="C33" s="93"/>
      <c r="D33" s="93"/>
      <c r="E33" s="93"/>
      <c r="F33" s="50">
        <v>0</v>
      </c>
    </row>
    <row r="34" spans="1:7" x14ac:dyDescent="0.25">
      <c r="A34" s="93" t="s">
        <v>1</v>
      </c>
      <c r="B34" s="93"/>
      <c r="C34" s="93"/>
      <c r="D34" s="93"/>
      <c r="E34" s="93"/>
      <c r="F34" s="50">
        <v>0</v>
      </c>
    </row>
    <row r="35" spans="1:7" x14ac:dyDescent="0.25">
      <c r="A35" s="93" t="s">
        <v>46</v>
      </c>
      <c r="B35" s="93"/>
      <c r="C35" s="93"/>
      <c r="D35" s="93"/>
      <c r="E35" s="93"/>
      <c r="F35" s="50">
        <v>0</v>
      </c>
    </row>
    <row r="36" spans="1:7" x14ac:dyDescent="0.25">
      <c r="A36" s="93" t="s">
        <v>47</v>
      </c>
      <c r="B36" s="93"/>
      <c r="C36" s="93"/>
      <c r="D36" s="93"/>
      <c r="E36" s="93"/>
      <c r="F36" s="50">
        <v>0</v>
      </c>
    </row>
    <row r="37" spans="1:7" x14ac:dyDescent="0.25">
      <c r="A37" s="93" t="s">
        <v>48</v>
      </c>
      <c r="B37" s="93"/>
      <c r="C37" s="93"/>
      <c r="D37" s="93"/>
      <c r="E37" s="93"/>
      <c r="F37" s="50">
        <v>0</v>
      </c>
    </row>
    <row r="38" spans="1:7" x14ac:dyDescent="0.25">
      <c r="A38" s="93" t="s">
        <v>49</v>
      </c>
      <c r="B38" s="93"/>
      <c r="C38" s="93"/>
      <c r="D38" s="93"/>
      <c r="E38" s="93"/>
      <c r="F38" s="50">
        <v>0</v>
      </c>
    </row>
    <row r="39" spans="1:7" x14ac:dyDescent="0.25">
      <c r="A39" s="93" t="s">
        <v>50</v>
      </c>
      <c r="B39" s="93"/>
      <c r="C39" s="93"/>
      <c r="D39" s="93"/>
      <c r="E39" s="93"/>
      <c r="F39" s="50">
        <v>0</v>
      </c>
    </row>
    <row r="40" spans="1:7" x14ac:dyDescent="0.25">
      <c r="A40" s="93" t="s">
        <v>51</v>
      </c>
      <c r="B40" s="93"/>
      <c r="C40" s="93"/>
      <c r="D40" s="93"/>
      <c r="E40" s="93"/>
      <c r="F40" s="50">
        <v>0</v>
      </c>
    </row>
    <row r="41" spans="1:7" x14ac:dyDescent="0.25">
      <c r="A41" s="94" t="s">
        <v>75</v>
      </c>
      <c r="B41" s="94"/>
      <c r="C41" s="94"/>
      <c r="D41" s="94"/>
      <c r="E41" s="94"/>
      <c r="F41" s="27">
        <f>SUM(F27:F40)</f>
        <v>0</v>
      </c>
    </row>
    <row r="42" spans="1:7" x14ac:dyDescent="0.25">
      <c r="A42" s="52"/>
      <c r="B42" s="52"/>
      <c r="C42" s="52"/>
      <c r="D42" s="52"/>
      <c r="E42" s="52"/>
      <c r="F42" s="27"/>
    </row>
    <row r="43" spans="1:7" x14ac:dyDescent="0.25">
      <c r="A43" s="52"/>
      <c r="B43" s="52"/>
      <c r="C43" s="52"/>
      <c r="D43" s="52"/>
      <c r="E43" s="52"/>
      <c r="F43" s="27"/>
    </row>
    <row r="44" spans="1:7" x14ac:dyDescent="0.25">
      <c r="A44" s="52"/>
      <c r="B44" s="52"/>
      <c r="C44" s="52"/>
      <c r="D44" s="52"/>
      <c r="E44" s="52"/>
      <c r="F44" s="27"/>
    </row>
    <row r="45" spans="1:7" x14ac:dyDescent="0.25">
      <c r="A45" s="52"/>
      <c r="B45" s="52"/>
      <c r="C45" s="52"/>
      <c r="D45" s="52"/>
      <c r="E45" s="52"/>
      <c r="F45" s="27"/>
    </row>
    <row r="47" spans="1:7" ht="21" x14ac:dyDescent="0.35">
      <c r="A47" s="95" t="s">
        <v>139</v>
      </c>
      <c r="B47" s="95"/>
      <c r="C47" s="95"/>
      <c r="D47" s="95"/>
      <c r="E47" s="95"/>
      <c r="F47" s="95"/>
      <c r="G47" s="95"/>
    </row>
    <row r="48" spans="1:7" s="48" customFormat="1" ht="15" customHeight="1" x14ac:dyDescent="0.25">
      <c r="A48" s="67"/>
      <c r="B48" s="67"/>
      <c r="C48" s="67"/>
      <c r="D48" s="67"/>
      <c r="E48" s="67"/>
      <c r="F48" s="67"/>
      <c r="G48" s="67"/>
    </row>
    <row r="49" spans="1:7" x14ac:dyDescent="0.25">
      <c r="A49" s="94" t="s">
        <v>125</v>
      </c>
      <c r="B49" s="94"/>
      <c r="C49" s="134"/>
      <c r="D49" s="134"/>
      <c r="E49" s="134"/>
      <c r="F49" s="134"/>
      <c r="G49" s="134"/>
    </row>
    <row r="50" spans="1:7" x14ac:dyDescent="0.25">
      <c r="A50" s="94" t="s">
        <v>73</v>
      </c>
      <c r="B50" s="94"/>
      <c r="C50" s="135"/>
      <c r="D50" s="135"/>
      <c r="E50" s="135"/>
      <c r="F50" s="135"/>
      <c r="G50" s="135"/>
    </row>
    <row r="51" spans="1:7" x14ac:dyDescent="0.25">
      <c r="A51" s="94" t="s">
        <v>74</v>
      </c>
      <c r="B51" s="94"/>
      <c r="C51" s="131"/>
      <c r="D51" s="131"/>
      <c r="E51" s="131"/>
      <c r="F51" s="131"/>
      <c r="G51" s="131"/>
    </row>
    <row r="52" spans="1:7" x14ac:dyDescent="0.25">
      <c r="A52" s="107"/>
      <c r="B52" s="108"/>
      <c r="C52" s="108"/>
      <c r="D52" s="108"/>
      <c r="E52" s="108"/>
      <c r="F52" s="108"/>
      <c r="G52" s="109"/>
    </row>
    <row r="53" spans="1:7" x14ac:dyDescent="0.25">
      <c r="A53" s="110"/>
      <c r="B53" s="111"/>
      <c r="C53" s="111"/>
      <c r="D53" s="111"/>
      <c r="E53" s="111"/>
      <c r="F53" s="111"/>
      <c r="G53" s="112"/>
    </row>
    <row r="54" spans="1:7" x14ac:dyDescent="0.25">
      <c r="A54" s="110"/>
      <c r="B54" s="111"/>
      <c r="C54" s="111"/>
      <c r="D54" s="111"/>
      <c r="E54" s="111"/>
      <c r="F54" s="111"/>
      <c r="G54" s="112"/>
    </row>
    <row r="55" spans="1:7" x14ac:dyDescent="0.25">
      <c r="A55" s="110"/>
      <c r="B55" s="111"/>
      <c r="C55" s="111"/>
      <c r="D55" s="111"/>
      <c r="E55" s="111"/>
      <c r="F55" s="111"/>
      <c r="G55" s="112"/>
    </row>
    <row r="56" spans="1:7" x14ac:dyDescent="0.25">
      <c r="A56" s="110"/>
      <c r="B56" s="111"/>
      <c r="C56" s="111"/>
      <c r="D56" s="111"/>
      <c r="E56" s="111"/>
      <c r="F56" s="111"/>
      <c r="G56" s="112"/>
    </row>
    <row r="57" spans="1:7" x14ac:dyDescent="0.25">
      <c r="A57" s="110"/>
      <c r="B57" s="111"/>
      <c r="C57" s="111"/>
      <c r="D57" s="111"/>
      <c r="E57" s="111"/>
      <c r="F57" s="111"/>
      <c r="G57" s="112"/>
    </row>
    <row r="58" spans="1:7" x14ac:dyDescent="0.25">
      <c r="A58" s="110"/>
      <c r="B58" s="111"/>
      <c r="C58" s="111"/>
      <c r="D58" s="111"/>
      <c r="E58" s="111"/>
      <c r="F58" s="111"/>
      <c r="G58" s="112"/>
    </row>
    <row r="59" spans="1:7" x14ac:dyDescent="0.25">
      <c r="A59" s="110"/>
      <c r="B59" s="111"/>
      <c r="C59" s="111"/>
      <c r="D59" s="111"/>
      <c r="E59" s="111"/>
      <c r="F59" s="111"/>
      <c r="G59" s="112"/>
    </row>
    <row r="60" spans="1:7" x14ac:dyDescent="0.25">
      <c r="A60" s="110"/>
      <c r="B60" s="111"/>
      <c r="C60" s="111"/>
      <c r="D60" s="111"/>
      <c r="E60" s="111"/>
      <c r="F60" s="111"/>
      <c r="G60" s="112"/>
    </row>
    <row r="61" spans="1:7" x14ac:dyDescent="0.25">
      <c r="A61" s="110"/>
      <c r="B61" s="111"/>
      <c r="C61" s="111"/>
      <c r="D61" s="111"/>
      <c r="E61" s="111"/>
      <c r="F61" s="111"/>
      <c r="G61" s="112"/>
    </row>
    <row r="62" spans="1:7" x14ac:dyDescent="0.25">
      <c r="A62" s="110"/>
      <c r="B62" s="111"/>
      <c r="C62" s="111"/>
      <c r="D62" s="111"/>
      <c r="E62" s="111"/>
      <c r="F62" s="111"/>
      <c r="G62" s="112"/>
    </row>
    <row r="63" spans="1:7" x14ac:dyDescent="0.25">
      <c r="A63" s="110"/>
      <c r="B63" s="111"/>
      <c r="C63" s="111"/>
      <c r="D63" s="111"/>
      <c r="E63" s="111"/>
      <c r="F63" s="111"/>
      <c r="G63" s="112"/>
    </row>
    <row r="64" spans="1:7" x14ac:dyDescent="0.25">
      <c r="A64" s="110"/>
      <c r="B64" s="111"/>
      <c r="C64" s="111"/>
      <c r="D64" s="111"/>
      <c r="E64" s="111"/>
      <c r="F64" s="111"/>
      <c r="G64" s="112"/>
    </row>
    <row r="65" spans="1:7" x14ac:dyDescent="0.25">
      <c r="A65" s="110"/>
      <c r="B65" s="111"/>
      <c r="C65" s="111"/>
      <c r="D65" s="111"/>
      <c r="E65" s="111"/>
      <c r="F65" s="111"/>
      <c r="G65" s="112"/>
    </row>
    <row r="66" spans="1:7" x14ac:dyDescent="0.25">
      <c r="A66" s="110"/>
      <c r="B66" s="111"/>
      <c r="C66" s="111"/>
      <c r="D66" s="111"/>
      <c r="E66" s="111"/>
      <c r="F66" s="111"/>
      <c r="G66" s="112"/>
    </row>
    <row r="67" spans="1:7" x14ac:dyDescent="0.25">
      <c r="A67" s="110"/>
      <c r="B67" s="111"/>
      <c r="C67" s="111"/>
      <c r="D67" s="111"/>
      <c r="E67" s="111"/>
      <c r="F67" s="111"/>
      <c r="G67" s="112"/>
    </row>
    <row r="68" spans="1:7" x14ac:dyDescent="0.25">
      <c r="A68" s="110"/>
      <c r="B68" s="111"/>
      <c r="C68" s="111"/>
      <c r="D68" s="111"/>
      <c r="E68" s="111"/>
      <c r="F68" s="111"/>
      <c r="G68" s="112"/>
    </row>
    <row r="69" spans="1:7" x14ac:dyDescent="0.25">
      <c r="A69" s="113"/>
      <c r="B69" s="114"/>
      <c r="C69" s="114"/>
      <c r="D69" s="114"/>
      <c r="E69" s="114"/>
      <c r="F69" s="114"/>
      <c r="G69" s="115"/>
    </row>
    <row r="70" spans="1:7" x14ac:dyDescent="0.25">
      <c r="A70" s="64"/>
      <c r="B70" s="64"/>
      <c r="C70" s="64"/>
      <c r="D70" s="64"/>
      <c r="E70" s="64"/>
      <c r="F70" s="64"/>
      <c r="G70" s="64"/>
    </row>
    <row r="71" spans="1:7" x14ac:dyDescent="0.25">
      <c r="A71" s="65"/>
      <c r="B71" s="65"/>
      <c r="C71" s="65"/>
      <c r="D71" s="65"/>
      <c r="E71" s="65"/>
      <c r="F71" s="65"/>
      <c r="G71" s="56"/>
    </row>
    <row r="72" spans="1:7" ht="15.75" x14ac:dyDescent="0.25">
      <c r="A72" s="98" t="s">
        <v>72</v>
      </c>
      <c r="B72" s="98"/>
      <c r="C72" s="98"/>
      <c r="D72" s="98"/>
      <c r="E72" s="98"/>
    </row>
    <row r="73" spans="1:7" x14ac:dyDescent="0.25">
      <c r="A73" s="93" t="s">
        <v>39</v>
      </c>
      <c r="B73" s="93"/>
      <c r="C73" s="93"/>
      <c r="D73" s="93"/>
      <c r="E73" s="93"/>
      <c r="F73" s="50">
        <v>0</v>
      </c>
    </row>
    <row r="74" spans="1:7" x14ac:dyDescent="0.25">
      <c r="A74" s="93" t="s">
        <v>40</v>
      </c>
      <c r="B74" s="93"/>
      <c r="C74" s="93"/>
      <c r="D74" s="93"/>
      <c r="E74" s="93"/>
      <c r="F74" s="50">
        <v>0</v>
      </c>
    </row>
    <row r="75" spans="1:7" x14ac:dyDescent="0.25">
      <c r="A75" s="93" t="s">
        <v>41</v>
      </c>
      <c r="B75" s="93"/>
      <c r="C75" s="93"/>
      <c r="D75" s="93"/>
      <c r="E75" s="93"/>
      <c r="F75" s="50">
        <v>0</v>
      </c>
    </row>
    <row r="76" spans="1:7" x14ac:dyDescent="0.25">
      <c r="A76" s="93" t="s">
        <v>42</v>
      </c>
      <c r="B76" s="93"/>
      <c r="C76" s="93"/>
      <c r="D76" s="93"/>
      <c r="E76" s="93"/>
      <c r="F76" s="50">
        <v>0</v>
      </c>
    </row>
    <row r="77" spans="1:7" x14ac:dyDescent="0.25">
      <c r="A77" s="93" t="s">
        <v>43</v>
      </c>
      <c r="B77" s="93"/>
      <c r="C77" s="93"/>
      <c r="D77" s="93"/>
      <c r="E77" s="93"/>
      <c r="F77" s="50">
        <v>0</v>
      </c>
    </row>
    <row r="78" spans="1:7" x14ac:dyDescent="0.25">
      <c r="A78" s="93" t="s">
        <v>44</v>
      </c>
      <c r="B78" s="93"/>
      <c r="C78" s="93"/>
      <c r="D78" s="93"/>
      <c r="E78" s="93"/>
      <c r="F78" s="50">
        <v>0</v>
      </c>
    </row>
    <row r="79" spans="1:7" x14ac:dyDescent="0.25">
      <c r="A79" s="93" t="s">
        <v>45</v>
      </c>
      <c r="B79" s="93"/>
      <c r="C79" s="93"/>
      <c r="D79" s="93"/>
      <c r="E79" s="93"/>
      <c r="F79" s="50">
        <v>0</v>
      </c>
    </row>
    <row r="80" spans="1:7" x14ac:dyDescent="0.25">
      <c r="A80" s="93" t="s">
        <v>1</v>
      </c>
      <c r="B80" s="93"/>
      <c r="C80" s="93"/>
      <c r="D80" s="93"/>
      <c r="E80" s="93"/>
      <c r="F80" s="50">
        <v>0</v>
      </c>
    </row>
    <row r="81" spans="1:7" x14ac:dyDescent="0.25">
      <c r="A81" s="93" t="s">
        <v>46</v>
      </c>
      <c r="B81" s="93"/>
      <c r="C81" s="93"/>
      <c r="D81" s="93"/>
      <c r="E81" s="93"/>
      <c r="F81" s="50">
        <v>0</v>
      </c>
    </row>
    <row r="82" spans="1:7" x14ac:dyDescent="0.25">
      <c r="A82" s="93" t="s">
        <v>47</v>
      </c>
      <c r="B82" s="93"/>
      <c r="C82" s="93"/>
      <c r="D82" s="93"/>
      <c r="E82" s="93"/>
      <c r="F82" s="50">
        <v>0</v>
      </c>
    </row>
    <row r="83" spans="1:7" x14ac:dyDescent="0.25">
      <c r="A83" s="93" t="s">
        <v>48</v>
      </c>
      <c r="B83" s="93"/>
      <c r="C83" s="93"/>
      <c r="D83" s="93"/>
      <c r="E83" s="93"/>
      <c r="F83" s="50">
        <v>0</v>
      </c>
    </row>
    <row r="84" spans="1:7" x14ac:dyDescent="0.25">
      <c r="A84" s="93" t="s">
        <v>49</v>
      </c>
      <c r="B84" s="93"/>
      <c r="C84" s="93"/>
      <c r="D84" s="93"/>
      <c r="E84" s="93"/>
      <c r="F84" s="50">
        <v>0</v>
      </c>
    </row>
    <row r="85" spans="1:7" x14ac:dyDescent="0.25">
      <c r="A85" s="93" t="s">
        <v>50</v>
      </c>
      <c r="B85" s="93"/>
      <c r="C85" s="93"/>
      <c r="D85" s="93"/>
      <c r="E85" s="93"/>
      <c r="F85" s="50">
        <v>0</v>
      </c>
    </row>
    <row r="86" spans="1:7" x14ac:dyDescent="0.25">
      <c r="A86" s="93" t="s">
        <v>51</v>
      </c>
      <c r="B86" s="93"/>
      <c r="C86" s="93"/>
      <c r="D86" s="93"/>
      <c r="E86" s="93"/>
      <c r="F86" s="50">
        <v>0</v>
      </c>
    </row>
    <row r="87" spans="1:7" x14ac:dyDescent="0.25">
      <c r="A87" s="94" t="s">
        <v>75</v>
      </c>
      <c r="B87" s="94"/>
      <c r="C87" s="94"/>
      <c r="D87" s="94"/>
      <c r="E87" s="94"/>
      <c r="F87" s="27">
        <f>SUM(F73:F86)</f>
        <v>0</v>
      </c>
    </row>
    <row r="88" spans="1:7" x14ac:dyDescent="0.25">
      <c r="A88" s="52"/>
      <c r="B88" s="52"/>
      <c r="C88" s="52"/>
      <c r="D88" s="52"/>
      <c r="E88" s="52"/>
      <c r="F88" s="27"/>
    </row>
    <row r="89" spans="1:7" x14ac:dyDescent="0.25">
      <c r="A89" s="52"/>
      <c r="B89" s="52"/>
      <c r="C89" s="52"/>
      <c r="D89" s="52"/>
      <c r="E89" s="52"/>
      <c r="F89" s="27"/>
    </row>
    <row r="90" spans="1:7" x14ac:dyDescent="0.25">
      <c r="A90" s="52"/>
      <c r="B90" s="52"/>
      <c r="C90" s="52"/>
      <c r="D90" s="52"/>
      <c r="E90" s="52"/>
      <c r="F90" s="27"/>
    </row>
    <row r="91" spans="1:7" x14ac:dyDescent="0.25">
      <c r="A91" s="52"/>
      <c r="B91" s="52"/>
      <c r="C91" s="52"/>
      <c r="D91" s="52"/>
      <c r="E91" s="52"/>
      <c r="F91" s="27"/>
    </row>
    <row r="93" spans="1:7" ht="21" x14ac:dyDescent="0.35">
      <c r="A93" s="95" t="s">
        <v>140</v>
      </c>
      <c r="B93" s="95"/>
      <c r="C93" s="95"/>
      <c r="D93" s="95"/>
      <c r="E93" s="95"/>
      <c r="F93" s="95"/>
      <c r="G93" s="95"/>
    </row>
    <row r="94" spans="1:7" s="48" customFormat="1" x14ac:dyDescent="0.25">
      <c r="A94" s="67"/>
      <c r="B94" s="67"/>
      <c r="C94" s="67"/>
      <c r="D94" s="67"/>
      <c r="E94" s="67"/>
      <c r="F94" s="67"/>
      <c r="G94" s="67"/>
    </row>
    <row r="95" spans="1:7" x14ac:dyDescent="0.25">
      <c r="A95" s="94" t="s">
        <v>125</v>
      </c>
      <c r="B95" s="94"/>
      <c r="C95" s="136"/>
      <c r="D95" s="136"/>
      <c r="E95" s="136"/>
      <c r="F95" s="136"/>
      <c r="G95" s="136"/>
    </row>
    <row r="96" spans="1:7" x14ac:dyDescent="0.25">
      <c r="A96" s="94" t="s">
        <v>73</v>
      </c>
      <c r="B96" s="94"/>
      <c r="C96" s="135"/>
      <c r="D96" s="135"/>
      <c r="E96" s="135"/>
      <c r="F96" s="135"/>
      <c r="G96" s="135"/>
    </row>
    <row r="97" spans="1:7" x14ac:dyDescent="0.25">
      <c r="A97" s="94" t="s">
        <v>74</v>
      </c>
      <c r="B97" s="94"/>
      <c r="C97" s="131"/>
      <c r="D97" s="131"/>
      <c r="E97" s="131"/>
      <c r="F97" s="131"/>
      <c r="G97" s="131"/>
    </row>
    <row r="98" spans="1:7" x14ac:dyDescent="0.25">
      <c r="A98" s="107"/>
      <c r="B98" s="108"/>
      <c r="C98" s="108"/>
      <c r="D98" s="108"/>
      <c r="E98" s="108"/>
      <c r="F98" s="108"/>
      <c r="G98" s="109"/>
    </row>
    <row r="99" spans="1:7" x14ac:dyDescent="0.25">
      <c r="A99" s="110"/>
      <c r="B99" s="111"/>
      <c r="C99" s="111"/>
      <c r="D99" s="111"/>
      <c r="E99" s="111"/>
      <c r="F99" s="111"/>
      <c r="G99" s="112"/>
    </row>
    <row r="100" spans="1:7" x14ac:dyDescent="0.25">
      <c r="A100" s="110"/>
      <c r="B100" s="111"/>
      <c r="C100" s="111"/>
      <c r="D100" s="111"/>
      <c r="E100" s="111"/>
      <c r="F100" s="111"/>
      <c r="G100" s="112"/>
    </row>
    <row r="101" spans="1:7" x14ac:dyDescent="0.25">
      <c r="A101" s="110"/>
      <c r="B101" s="111"/>
      <c r="C101" s="111"/>
      <c r="D101" s="111"/>
      <c r="E101" s="111"/>
      <c r="F101" s="111"/>
      <c r="G101" s="112"/>
    </row>
    <row r="102" spans="1:7" x14ac:dyDescent="0.25">
      <c r="A102" s="110"/>
      <c r="B102" s="111"/>
      <c r="C102" s="111"/>
      <c r="D102" s="111"/>
      <c r="E102" s="111"/>
      <c r="F102" s="111"/>
      <c r="G102" s="112"/>
    </row>
    <row r="103" spans="1:7" x14ac:dyDescent="0.25">
      <c r="A103" s="110"/>
      <c r="B103" s="111"/>
      <c r="C103" s="111"/>
      <c r="D103" s="111"/>
      <c r="E103" s="111"/>
      <c r="F103" s="111"/>
      <c r="G103" s="112"/>
    </row>
    <row r="104" spans="1:7" x14ac:dyDescent="0.25">
      <c r="A104" s="110"/>
      <c r="B104" s="111"/>
      <c r="C104" s="111"/>
      <c r="D104" s="111"/>
      <c r="E104" s="111"/>
      <c r="F104" s="111"/>
      <c r="G104" s="112"/>
    </row>
    <row r="105" spans="1:7" x14ac:dyDescent="0.25">
      <c r="A105" s="110"/>
      <c r="B105" s="111"/>
      <c r="C105" s="111"/>
      <c r="D105" s="111"/>
      <c r="E105" s="111"/>
      <c r="F105" s="111"/>
      <c r="G105" s="112"/>
    </row>
    <row r="106" spans="1:7" x14ac:dyDescent="0.25">
      <c r="A106" s="110"/>
      <c r="B106" s="111"/>
      <c r="C106" s="111"/>
      <c r="D106" s="111"/>
      <c r="E106" s="111"/>
      <c r="F106" s="111"/>
      <c r="G106" s="112"/>
    </row>
    <row r="107" spans="1:7" x14ac:dyDescent="0.25">
      <c r="A107" s="110"/>
      <c r="B107" s="111"/>
      <c r="C107" s="111"/>
      <c r="D107" s="111"/>
      <c r="E107" s="111"/>
      <c r="F107" s="111"/>
      <c r="G107" s="112"/>
    </row>
    <row r="108" spans="1:7" x14ac:dyDescent="0.25">
      <c r="A108" s="110"/>
      <c r="B108" s="111"/>
      <c r="C108" s="111"/>
      <c r="D108" s="111"/>
      <c r="E108" s="111"/>
      <c r="F108" s="111"/>
      <c r="G108" s="112"/>
    </row>
    <row r="109" spans="1:7" x14ac:dyDescent="0.25">
      <c r="A109" s="110"/>
      <c r="B109" s="111"/>
      <c r="C109" s="111"/>
      <c r="D109" s="111"/>
      <c r="E109" s="111"/>
      <c r="F109" s="111"/>
      <c r="G109" s="112"/>
    </row>
    <row r="110" spans="1:7" x14ac:dyDescent="0.25">
      <c r="A110" s="110"/>
      <c r="B110" s="111"/>
      <c r="C110" s="111"/>
      <c r="D110" s="111"/>
      <c r="E110" s="111"/>
      <c r="F110" s="111"/>
      <c r="G110" s="112"/>
    </row>
    <row r="111" spans="1:7" x14ac:dyDescent="0.25">
      <c r="A111" s="110"/>
      <c r="B111" s="111"/>
      <c r="C111" s="111"/>
      <c r="D111" s="111"/>
      <c r="E111" s="111"/>
      <c r="F111" s="111"/>
      <c r="G111" s="112"/>
    </row>
    <row r="112" spans="1:7" x14ac:dyDescent="0.25">
      <c r="A112" s="110"/>
      <c r="B112" s="111"/>
      <c r="C112" s="111"/>
      <c r="D112" s="111"/>
      <c r="E112" s="111"/>
      <c r="F112" s="111"/>
      <c r="G112" s="112"/>
    </row>
    <row r="113" spans="1:7" x14ac:dyDescent="0.25">
      <c r="A113" s="110"/>
      <c r="B113" s="111"/>
      <c r="C113" s="111"/>
      <c r="D113" s="111"/>
      <c r="E113" s="111"/>
      <c r="F113" s="111"/>
      <c r="G113" s="112"/>
    </row>
    <row r="114" spans="1:7" x14ac:dyDescent="0.25">
      <c r="A114" s="110"/>
      <c r="B114" s="111"/>
      <c r="C114" s="111"/>
      <c r="D114" s="111"/>
      <c r="E114" s="111"/>
      <c r="F114" s="111"/>
      <c r="G114" s="112"/>
    </row>
    <row r="115" spans="1:7" x14ac:dyDescent="0.25">
      <c r="A115" s="113"/>
      <c r="B115" s="114"/>
      <c r="C115" s="114"/>
      <c r="D115" s="114"/>
      <c r="E115" s="114"/>
      <c r="F115" s="114"/>
      <c r="G115" s="115"/>
    </row>
    <row r="116" spans="1:7" s="56" customFormat="1" x14ac:dyDescent="0.25">
      <c r="A116" s="64"/>
      <c r="B116" s="64"/>
      <c r="C116" s="64"/>
      <c r="D116" s="64"/>
      <c r="E116" s="64"/>
      <c r="F116" s="64"/>
      <c r="G116" s="64"/>
    </row>
    <row r="117" spans="1:7" s="56" customFormat="1" x14ac:dyDescent="0.25">
      <c r="A117" s="65"/>
      <c r="B117" s="65"/>
      <c r="C117" s="65"/>
      <c r="D117" s="65"/>
      <c r="E117" s="65"/>
      <c r="F117" s="65"/>
    </row>
    <row r="118" spans="1:7" ht="15.75" x14ac:dyDescent="0.25">
      <c r="A118" s="98" t="s">
        <v>72</v>
      </c>
      <c r="B118" s="98"/>
      <c r="C118" s="98"/>
      <c r="D118" s="98"/>
      <c r="E118" s="98"/>
    </row>
    <row r="119" spans="1:7" x14ac:dyDescent="0.25">
      <c r="A119" s="93" t="s">
        <v>39</v>
      </c>
      <c r="B119" s="93"/>
      <c r="C119" s="93"/>
      <c r="D119" s="93"/>
      <c r="E119" s="93"/>
      <c r="F119" s="50">
        <v>0</v>
      </c>
    </row>
    <row r="120" spans="1:7" x14ac:dyDescent="0.25">
      <c r="A120" s="93" t="s">
        <v>40</v>
      </c>
      <c r="B120" s="93"/>
      <c r="C120" s="93"/>
      <c r="D120" s="93"/>
      <c r="E120" s="93"/>
      <c r="F120" s="50">
        <v>0</v>
      </c>
    </row>
    <row r="121" spans="1:7" x14ac:dyDescent="0.25">
      <c r="A121" s="93" t="s">
        <v>41</v>
      </c>
      <c r="B121" s="93"/>
      <c r="C121" s="93"/>
      <c r="D121" s="93"/>
      <c r="E121" s="93"/>
      <c r="F121" s="50">
        <v>0</v>
      </c>
    </row>
    <row r="122" spans="1:7" x14ac:dyDescent="0.25">
      <c r="A122" s="93" t="s">
        <v>42</v>
      </c>
      <c r="B122" s="93"/>
      <c r="C122" s="93"/>
      <c r="D122" s="93"/>
      <c r="E122" s="93"/>
      <c r="F122" s="50">
        <v>0</v>
      </c>
    </row>
    <row r="123" spans="1:7" x14ac:dyDescent="0.25">
      <c r="A123" s="93" t="s">
        <v>43</v>
      </c>
      <c r="B123" s="93"/>
      <c r="C123" s="93"/>
      <c r="D123" s="93"/>
      <c r="E123" s="93"/>
      <c r="F123" s="50">
        <v>0</v>
      </c>
    </row>
    <row r="124" spans="1:7" x14ac:dyDescent="0.25">
      <c r="A124" s="93" t="s">
        <v>44</v>
      </c>
      <c r="B124" s="93"/>
      <c r="C124" s="93"/>
      <c r="D124" s="93"/>
      <c r="E124" s="93"/>
      <c r="F124" s="50">
        <v>0</v>
      </c>
    </row>
    <row r="125" spans="1:7" x14ac:dyDescent="0.25">
      <c r="A125" s="93" t="s">
        <v>45</v>
      </c>
      <c r="B125" s="93"/>
      <c r="C125" s="93"/>
      <c r="D125" s="93"/>
      <c r="E125" s="93"/>
      <c r="F125" s="50">
        <v>0</v>
      </c>
    </row>
    <row r="126" spans="1:7" x14ac:dyDescent="0.25">
      <c r="A126" s="93" t="s">
        <v>1</v>
      </c>
      <c r="B126" s="93"/>
      <c r="C126" s="93"/>
      <c r="D126" s="93"/>
      <c r="E126" s="93"/>
      <c r="F126" s="50">
        <v>0</v>
      </c>
    </row>
    <row r="127" spans="1:7" x14ac:dyDescent="0.25">
      <c r="A127" s="93" t="s">
        <v>46</v>
      </c>
      <c r="B127" s="93"/>
      <c r="C127" s="93"/>
      <c r="D127" s="93"/>
      <c r="E127" s="93"/>
      <c r="F127" s="50">
        <v>0</v>
      </c>
    </row>
    <row r="128" spans="1:7" x14ac:dyDescent="0.25">
      <c r="A128" s="93" t="s">
        <v>47</v>
      </c>
      <c r="B128" s="93"/>
      <c r="C128" s="93"/>
      <c r="D128" s="93"/>
      <c r="E128" s="93"/>
      <c r="F128" s="50">
        <v>0</v>
      </c>
    </row>
    <row r="129" spans="1:7" x14ac:dyDescent="0.25">
      <c r="A129" s="93" t="s">
        <v>48</v>
      </c>
      <c r="B129" s="93"/>
      <c r="C129" s="93"/>
      <c r="D129" s="93"/>
      <c r="E129" s="93"/>
      <c r="F129" s="50">
        <v>0</v>
      </c>
    </row>
    <row r="130" spans="1:7" x14ac:dyDescent="0.25">
      <c r="A130" s="93" t="s">
        <v>49</v>
      </c>
      <c r="B130" s="93"/>
      <c r="C130" s="93"/>
      <c r="D130" s="93"/>
      <c r="E130" s="93"/>
      <c r="F130" s="50">
        <v>0</v>
      </c>
    </row>
    <row r="131" spans="1:7" x14ac:dyDescent="0.25">
      <c r="A131" s="93" t="s">
        <v>50</v>
      </c>
      <c r="B131" s="93"/>
      <c r="C131" s="93"/>
      <c r="D131" s="93"/>
      <c r="E131" s="93"/>
      <c r="F131" s="50">
        <v>0</v>
      </c>
    </row>
    <row r="132" spans="1:7" x14ac:dyDescent="0.25">
      <c r="A132" s="93" t="s">
        <v>51</v>
      </c>
      <c r="B132" s="93"/>
      <c r="C132" s="93"/>
      <c r="D132" s="93"/>
      <c r="E132" s="93"/>
      <c r="F132" s="50">
        <v>0</v>
      </c>
    </row>
    <row r="133" spans="1:7" x14ac:dyDescent="0.25">
      <c r="A133" s="94" t="s">
        <v>75</v>
      </c>
      <c r="B133" s="94"/>
      <c r="C133" s="94"/>
      <c r="D133" s="94"/>
      <c r="E133" s="94"/>
      <c r="F133" s="27">
        <f>SUM(F119:F132)</f>
        <v>0</v>
      </c>
    </row>
    <row r="134" spans="1:7" x14ac:dyDescent="0.25">
      <c r="A134" s="52"/>
      <c r="B134" s="52"/>
      <c r="C134" s="52"/>
      <c r="D134" s="52"/>
      <c r="E134" s="52"/>
      <c r="F134" s="27"/>
    </row>
    <row r="135" spans="1:7" x14ac:dyDescent="0.25">
      <c r="A135" s="52"/>
      <c r="B135" s="52"/>
      <c r="C135" s="52"/>
      <c r="D135" s="52"/>
      <c r="E135" s="52"/>
      <c r="F135" s="27"/>
    </row>
    <row r="136" spans="1:7" x14ac:dyDescent="0.25">
      <c r="A136" s="52"/>
      <c r="B136" s="52"/>
      <c r="C136" s="52"/>
      <c r="D136" s="52"/>
      <c r="E136" s="52"/>
      <c r="F136" s="27"/>
    </row>
    <row r="137" spans="1:7" x14ac:dyDescent="0.25">
      <c r="A137" s="52"/>
      <c r="B137" s="52"/>
      <c r="C137" s="52"/>
      <c r="D137" s="52"/>
      <c r="E137" s="52"/>
      <c r="F137" s="27"/>
    </row>
    <row r="138" spans="1:7" x14ac:dyDescent="0.25">
      <c r="A138" s="52"/>
      <c r="B138" s="52"/>
      <c r="C138" s="52"/>
      <c r="D138" s="52"/>
      <c r="E138" s="52"/>
      <c r="F138" s="27"/>
    </row>
    <row r="139" spans="1:7" ht="21" x14ac:dyDescent="0.35">
      <c r="A139" s="95" t="s">
        <v>141</v>
      </c>
      <c r="B139" s="95"/>
      <c r="C139" s="95"/>
      <c r="D139" s="95"/>
      <c r="E139" s="95"/>
      <c r="F139" s="95"/>
      <c r="G139" s="95"/>
    </row>
    <row r="140" spans="1:7" s="48" customFormat="1" x14ac:dyDescent="0.25">
      <c r="A140" s="67"/>
      <c r="B140" s="67"/>
      <c r="C140" s="67"/>
      <c r="D140" s="67"/>
      <c r="E140" s="67"/>
      <c r="F140" s="67"/>
      <c r="G140" s="67"/>
    </row>
    <row r="141" spans="1:7" x14ac:dyDescent="0.25">
      <c r="A141" s="94" t="s">
        <v>125</v>
      </c>
      <c r="B141" s="94"/>
      <c r="C141" s="137"/>
      <c r="D141" s="137"/>
      <c r="E141" s="137"/>
      <c r="F141" s="137"/>
      <c r="G141" s="137"/>
    </row>
    <row r="142" spans="1:7" x14ac:dyDescent="0.25">
      <c r="A142" s="94" t="s">
        <v>73</v>
      </c>
      <c r="B142" s="94"/>
      <c r="C142" s="135"/>
      <c r="D142" s="135"/>
      <c r="E142" s="135"/>
      <c r="F142" s="135"/>
      <c r="G142" s="135"/>
    </row>
    <row r="143" spans="1:7" x14ac:dyDescent="0.25">
      <c r="A143" s="94" t="s">
        <v>74</v>
      </c>
      <c r="B143" s="94"/>
      <c r="C143" s="131"/>
      <c r="D143" s="131"/>
      <c r="E143" s="131"/>
      <c r="F143" s="131"/>
      <c r="G143" s="131"/>
    </row>
    <row r="144" spans="1:7" x14ac:dyDescent="0.25">
      <c r="A144" s="138"/>
      <c r="B144" s="139"/>
      <c r="C144" s="139"/>
      <c r="D144" s="139"/>
      <c r="E144" s="139"/>
      <c r="F144" s="139"/>
      <c r="G144" s="140"/>
    </row>
    <row r="145" spans="1:7" x14ac:dyDescent="0.25">
      <c r="A145" s="141"/>
      <c r="B145" s="142"/>
      <c r="C145" s="142"/>
      <c r="D145" s="142"/>
      <c r="E145" s="142"/>
      <c r="F145" s="142"/>
      <c r="G145" s="143"/>
    </row>
    <row r="146" spans="1:7" x14ac:dyDescent="0.25">
      <c r="A146" s="141"/>
      <c r="B146" s="142"/>
      <c r="C146" s="142"/>
      <c r="D146" s="142"/>
      <c r="E146" s="142"/>
      <c r="F146" s="142"/>
      <c r="G146" s="143"/>
    </row>
    <row r="147" spans="1:7" x14ac:dyDescent="0.25">
      <c r="A147" s="141"/>
      <c r="B147" s="142"/>
      <c r="C147" s="142"/>
      <c r="D147" s="142"/>
      <c r="E147" s="142"/>
      <c r="F147" s="142"/>
      <c r="G147" s="143"/>
    </row>
    <row r="148" spans="1:7" x14ac:dyDescent="0.25">
      <c r="A148" s="141"/>
      <c r="B148" s="142"/>
      <c r="C148" s="142"/>
      <c r="D148" s="142"/>
      <c r="E148" s="142"/>
      <c r="F148" s="142"/>
      <c r="G148" s="143"/>
    </row>
    <row r="149" spans="1:7" x14ac:dyDescent="0.25">
      <c r="A149" s="141"/>
      <c r="B149" s="142"/>
      <c r="C149" s="142"/>
      <c r="D149" s="142"/>
      <c r="E149" s="142"/>
      <c r="F149" s="142"/>
      <c r="G149" s="143"/>
    </row>
    <row r="150" spans="1:7" x14ac:dyDescent="0.25">
      <c r="A150" s="141"/>
      <c r="B150" s="142"/>
      <c r="C150" s="142"/>
      <c r="D150" s="142"/>
      <c r="E150" s="142"/>
      <c r="F150" s="142"/>
      <c r="G150" s="143"/>
    </row>
    <row r="151" spans="1:7" x14ac:dyDescent="0.25">
      <c r="A151" s="141"/>
      <c r="B151" s="142"/>
      <c r="C151" s="142"/>
      <c r="D151" s="142"/>
      <c r="E151" s="142"/>
      <c r="F151" s="142"/>
      <c r="G151" s="143"/>
    </row>
    <row r="152" spans="1:7" x14ac:dyDescent="0.25">
      <c r="A152" s="141"/>
      <c r="B152" s="142"/>
      <c r="C152" s="142"/>
      <c r="D152" s="142"/>
      <c r="E152" s="142"/>
      <c r="F152" s="142"/>
      <c r="G152" s="143"/>
    </row>
    <row r="153" spans="1:7" x14ac:dyDescent="0.25">
      <c r="A153" s="141"/>
      <c r="B153" s="142"/>
      <c r="C153" s="142"/>
      <c r="D153" s="142"/>
      <c r="E153" s="142"/>
      <c r="F153" s="142"/>
      <c r="G153" s="143"/>
    </row>
    <row r="154" spans="1:7" x14ac:dyDescent="0.25">
      <c r="A154" s="141"/>
      <c r="B154" s="142"/>
      <c r="C154" s="142"/>
      <c r="D154" s="142"/>
      <c r="E154" s="142"/>
      <c r="F154" s="142"/>
      <c r="G154" s="143"/>
    </row>
    <row r="155" spans="1:7" x14ac:dyDescent="0.25">
      <c r="A155" s="141"/>
      <c r="B155" s="142"/>
      <c r="C155" s="142"/>
      <c r="D155" s="142"/>
      <c r="E155" s="142"/>
      <c r="F155" s="142"/>
      <c r="G155" s="143"/>
    </row>
    <row r="156" spans="1:7" x14ac:dyDescent="0.25">
      <c r="A156" s="141"/>
      <c r="B156" s="142"/>
      <c r="C156" s="142"/>
      <c r="D156" s="142"/>
      <c r="E156" s="142"/>
      <c r="F156" s="142"/>
      <c r="G156" s="143"/>
    </row>
    <row r="157" spans="1:7" x14ac:dyDescent="0.25">
      <c r="A157" s="141"/>
      <c r="B157" s="142"/>
      <c r="C157" s="142"/>
      <c r="D157" s="142"/>
      <c r="E157" s="142"/>
      <c r="F157" s="142"/>
      <c r="G157" s="143"/>
    </row>
    <row r="158" spans="1:7" x14ac:dyDescent="0.25">
      <c r="A158" s="141"/>
      <c r="B158" s="142"/>
      <c r="C158" s="142"/>
      <c r="D158" s="142"/>
      <c r="E158" s="142"/>
      <c r="F158" s="142"/>
      <c r="G158" s="143"/>
    </row>
    <row r="159" spans="1:7" x14ac:dyDescent="0.25">
      <c r="A159" s="141"/>
      <c r="B159" s="142"/>
      <c r="C159" s="142"/>
      <c r="D159" s="142"/>
      <c r="E159" s="142"/>
      <c r="F159" s="142"/>
      <c r="G159" s="143"/>
    </row>
    <row r="160" spans="1:7" x14ac:dyDescent="0.25">
      <c r="A160" s="141"/>
      <c r="B160" s="142"/>
      <c r="C160" s="142"/>
      <c r="D160" s="142"/>
      <c r="E160" s="142"/>
      <c r="F160" s="142"/>
      <c r="G160" s="143"/>
    </row>
    <row r="161" spans="1:7" x14ac:dyDescent="0.25">
      <c r="A161" s="144"/>
      <c r="B161" s="145"/>
      <c r="C161" s="145"/>
      <c r="D161" s="145"/>
      <c r="E161" s="145"/>
      <c r="F161" s="145"/>
      <c r="G161" s="146"/>
    </row>
    <row r="162" spans="1:7" s="56" customFormat="1" x14ac:dyDescent="0.25">
      <c r="A162" s="66"/>
      <c r="B162" s="66"/>
      <c r="C162" s="66"/>
      <c r="D162" s="66"/>
      <c r="E162" s="66"/>
      <c r="F162" s="66"/>
      <c r="G162" s="66"/>
    </row>
    <row r="163" spans="1:7" s="56" customFormat="1" x14ac:dyDescent="0.25">
      <c r="A163" s="65"/>
      <c r="B163" s="65"/>
      <c r="C163" s="65"/>
      <c r="D163" s="65"/>
      <c r="E163" s="65"/>
      <c r="F163" s="65"/>
    </row>
    <row r="164" spans="1:7" ht="15.75" x14ac:dyDescent="0.25">
      <c r="A164" s="98" t="s">
        <v>72</v>
      </c>
      <c r="B164" s="98"/>
      <c r="C164" s="98"/>
      <c r="D164" s="98"/>
      <c r="E164" s="98"/>
    </row>
    <row r="165" spans="1:7" x14ac:dyDescent="0.25">
      <c r="A165" s="93" t="s">
        <v>39</v>
      </c>
      <c r="B165" s="93"/>
      <c r="C165" s="93"/>
      <c r="D165" s="93"/>
      <c r="E165" s="93"/>
      <c r="F165" s="50">
        <v>0</v>
      </c>
    </row>
    <row r="166" spans="1:7" x14ac:dyDescent="0.25">
      <c r="A166" s="93" t="s">
        <v>40</v>
      </c>
      <c r="B166" s="93"/>
      <c r="C166" s="93"/>
      <c r="D166" s="93"/>
      <c r="E166" s="93"/>
      <c r="F166" s="50">
        <v>0</v>
      </c>
    </row>
    <row r="167" spans="1:7" x14ac:dyDescent="0.25">
      <c r="A167" s="93" t="s">
        <v>41</v>
      </c>
      <c r="B167" s="93"/>
      <c r="C167" s="93"/>
      <c r="D167" s="93"/>
      <c r="E167" s="93"/>
      <c r="F167" s="50">
        <v>0</v>
      </c>
    </row>
    <row r="168" spans="1:7" x14ac:dyDescent="0.25">
      <c r="A168" s="93" t="s">
        <v>42</v>
      </c>
      <c r="B168" s="93"/>
      <c r="C168" s="93"/>
      <c r="D168" s="93"/>
      <c r="E168" s="93"/>
      <c r="F168" s="50">
        <v>0</v>
      </c>
    </row>
    <row r="169" spans="1:7" x14ac:dyDescent="0.25">
      <c r="A169" s="93" t="s">
        <v>43</v>
      </c>
      <c r="B169" s="93"/>
      <c r="C169" s="93"/>
      <c r="D169" s="93"/>
      <c r="E169" s="93"/>
      <c r="F169" s="50">
        <v>0</v>
      </c>
    </row>
    <row r="170" spans="1:7" x14ac:dyDescent="0.25">
      <c r="A170" s="93" t="s">
        <v>44</v>
      </c>
      <c r="B170" s="93"/>
      <c r="C170" s="93"/>
      <c r="D170" s="93"/>
      <c r="E170" s="93"/>
      <c r="F170" s="50">
        <v>0</v>
      </c>
    </row>
    <row r="171" spans="1:7" x14ac:dyDescent="0.25">
      <c r="A171" s="93" t="s">
        <v>45</v>
      </c>
      <c r="B171" s="93"/>
      <c r="C171" s="93"/>
      <c r="D171" s="93"/>
      <c r="E171" s="93"/>
      <c r="F171" s="50">
        <v>0</v>
      </c>
    </row>
    <row r="172" spans="1:7" x14ac:dyDescent="0.25">
      <c r="A172" s="93" t="s">
        <v>1</v>
      </c>
      <c r="B172" s="93"/>
      <c r="C172" s="93"/>
      <c r="D172" s="93"/>
      <c r="E172" s="93"/>
      <c r="F172" s="50">
        <v>0</v>
      </c>
    </row>
    <row r="173" spans="1:7" x14ac:dyDescent="0.25">
      <c r="A173" s="93" t="s">
        <v>46</v>
      </c>
      <c r="B173" s="93"/>
      <c r="C173" s="93"/>
      <c r="D173" s="93"/>
      <c r="E173" s="93"/>
      <c r="F173" s="50">
        <v>0</v>
      </c>
    </row>
    <row r="174" spans="1:7" x14ac:dyDescent="0.25">
      <c r="A174" s="93" t="s">
        <v>47</v>
      </c>
      <c r="B174" s="93"/>
      <c r="C174" s="93"/>
      <c r="D174" s="93"/>
      <c r="E174" s="93"/>
      <c r="F174" s="50">
        <v>0</v>
      </c>
    </row>
    <row r="175" spans="1:7" x14ac:dyDescent="0.25">
      <c r="A175" s="93" t="s">
        <v>48</v>
      </c>
      <c r="B175" s="93"/>
      <c r="C175" s="93"/>
      <c r="D175" s="93"/>
      <c r="E175" s="93"/>
      <c r="F175" s="50">
        <v>0</v>
      </c>
    </row>
    <row r="176" spans="1:7" x14ac:dyDescent="0.25">
      <c r="A176" s="93" t="s">
        <v>49</v>
      </c>
      <c r="B176" s="93"/>
      <c r="C176" s="93"/>
      <c r="D176" s="93"/>
      <c r="E176" s="93"/>
      <c r="F176" s="50">
        <v>0</v>
      </c>
    </row>
    <row r="177" spans="1:7" x14ac:dyDescent="0.25">
      <c r="A177" s="93" t="s">
        <v>50</v>
      </c>
      <c r="B177" s="93"/>
      <c r="C177" s="93"/>
      <c r="D177" s="93"/>
      <c r="E177" s="93"/>
      <c r="F177" s="50">
        <v>0</v>
      </c>
    </row>
    <row r="178" spans="1:7" x14ac:dyDescent="0.25">
      <c r="A178" s="93" t="s">
        <v>51</v>
      </c>
      <c r="B178" s="93"/>
      <c r="C178" s="93"/>
      <c r="D178" s="93"/>
      <c r="E178" s="93"/>
      <c r="F178" s="50">
        <v>0</v>
      </c>
    </row>
    <row r="179" spans="1:7" x14ac:dyDescent="0.25">
      <c r="A179" s="94" t="s">
        <v>75</v>
      </c>
      <c r="B179" s="94"/>
      <c r="C179" s="94"/>
      <c r="D179" s="94"/>
      <c r="E179" s="94"/>
      <c r="F179" s="27">
        <f>SUM(F165:F178)</f>
        <v>0</v>
      </c>
    </row>
    <row r="185" spans="1:7" ht="21" x14ac:dyDescent="0.35">
      <c r="A185" s="95" t="s">
        <v>142</v>
      </c>
      <c r="B185" s="95"/>
      <c r="C185" s="95"/>
      <c r="D185" s="95"/>
      <c r="E185" s="95"/>
      <c r="F185" s="95"/>
      <c r="G185" s="95"/>
    </row>
    <row r="186" spans="1:7" s="48" customFormat="1" x14ac:dyDescent="0.25">
      <c r="A186" s="67"/>
      <c r="B186" s="67"/>
      <c r="C186" s="67"/>
      <c r="D186" s="67"/>
      <c r="E186" s="67"/>
      <c r="F186" s="67"/>
      <c r="G186" s="67"/>
    </row>
    <row r="187" spans="1:7" x14ac:dyDescent="0.25">
      <c r="A187" s="94" t="s">
        <v>125</v>
      </c>
      <c r="B187" s="94"/>
      <c r="C187" s="137"/>
      <c r="D187" s="137"/>
      <c r="E187" s="137"/>
      <c r="F187" s="137"/>
      <c r="G187" s="137"/>
    </row>
    <row r="188" spans="1:7" x14ac:dyDescent="0.25">
      <c r="A188" s="94" t="s">
        <v>73</v>
      </c>
      <c r="B188" s="94"/>
      <c r="C188" s="135"/>
      <c r="D188" s="135"/>
      <c r="E188" s="135"/>
      <c r="F188" s="135"/>
      <c r="G188" s="135"/>
    </row>
    <row r="189" spans="1:7" x14ac:dyDescent="0.25">
      <c r="A189" s="94" t="s">
        <v>74</v>
      </c>
      <c r="B189" s="94"/>
      <c r="C189" s="131"/>
      <c r="D189" s="131"/>
      <c r="E189" s="131"/>
      <c r="F189" s="131"/>
      <c r="G189" s="131"/>
    </row>
    <row r="190" spans="1:7" x14ac:dyDescent="0.25">
      <c r="A190" s="138"/>
      <c r="B190" s="139"/>
      <c r="C190" s="139"/>
      <c r="D190" s="139"/>
      <c r="E190" s="139"/>
      <c r="F190" s="139"/>
      <c r="G190" s="140"/>
    </row>
    <row r="191" spans="1:7" x14ac:dyDescent="0.25">
      <c r="A191" s="141"/>
      <c r="B191" s="142"/>
      <c r="C191" s="142"/>
      <c r="D191" s="142"/>
      <c r="E191" s="142"/>
      <c r="F191" s="142"/>
      <c r="G191" s="143"/>
    </row>
    <row r="192" spans="1:7" x14ac:dyDescent="0.25">
      <c r="A192" s="141"/>
      <c r="B192" s="142"/>
      <c r="C192" s="142"/>
      <c r="D192" s="142"/>
      <c r="E192" s="142"/>
      <c r="F192" s="142"/>
      <c r="G192" s="143"/>
    </row>
    <row r="193" spans="1:7" x14ac:dyDescent="0.25">
      <c r="A193" s="141"/>
      <c r="B193" s="142"/>
      <c r="C193" s="142"/>
      <c r="D193" s="142"/>
      <c r="E193" s="142"/>
      <c r="F193" s="142"/>
      <c r="G193" s="143"/>
    </row>
    <row r="194" spans="1:7" x14ac:dyDescent="0.25">
      <c r="A194" s="141"/>
      <c r="B194" s="142"/>
      <c r="C194" s="142"/>
      <c r="D194" s="142"/>
      <c r="E194" s="142"/>
      <c r="F194" s="142"/>
      <c r="G194" s="143"/>
    </row>
    <row r="195" spans="1:7" x14ac:dyDescent="0.25">
      <c r="A195" s="141"/>
      <c r="B195" s="142"/>
      <c r="C195" s="142"/>
      <c r="D195" s="142"/>
      <c r="E195" s="142"/>
      <c r="F195" s="142"/>
      <c r="G195" s="143"/>
    </row>
    <row r="196" spans="1:7" x14ac:dyDescent="0.25">
      <c r="A196" s="141"/>
      <c r="B196" s="142"/>
      <c r="C196" s="142"/>
      <c r="D196" s="142"/>
      <c r="E196" s="142"/>
      <c r="F196" s="142"/>
      <c r="G196" s="143"/>
    </row>
    <row r="197" spans="1:7" x14ac:dyDescent="0.25">
      <c r="A197" s="141"/>
      <c r="B197" s="142"/>
      <c r="C197" s="142"/>
      <c r="D197" s="142"/>
      <c r="E197" s="142"/>
      <c r="F197" s="142"/>
      <c r="G197" s="143"/>
    </row>
    <row r="198" spans="1:7" x14ac:dyDescent="0.25">
      <c r="A198" s="141"/>
      <c r="B198" s="142"/>
      <c r="C198" s="142"/>
      <c r="D198" s="142"/>
      <c r="E198" s="142"/>
      <c r="F198" s="142"/>
      <c r="G198" s="143"/>
    </row>
    <row r="199" spans="1:7" x14ac:dyDescent="0.25">
      <c r="A199" s="141"/>
      <c r="B199" s="142"/>
      <c r="C199" s="142"/>
      <c r="D199" s="142"/>
      <c r="E199" s="142"/>
      <c r="F199" s="142"/>
      <c r="G199" s="143"/>
    </row>
    <row r="200" spans="1:7" x14ac:dyDescent="0.25">
      <c r="A200" s="141"/>
      <c r="B200" s="142"/>
      <c r="C200" s="142"/>
      <c r="D200" s="142"/>
      <c r="E200" s="142"/>
      <c r="F200" s="142"/>
      <c r="G200" s="143"/>
    </row>
    <row r="201" spans="1:7" x14ac:dyDescent="0.25">
      <c r="A201" s="141"/>
      <c r="B201" s="142"/>
      <c r="C201" s="142"/>
      <c r="D201" s="142"/>
      <c r="E201" s="142"/>
      <c r="F201" s="142"/>
      <c r="G201" s="143"/>
    </row>
    <row r="202" spans="1:7" x14ac:dyDescent="0.25">
      <c r="A202" s="141"/>
      <c r="B202" s="142"/>
      <c r="C202" s="142"/>
      <c r="D202" s="142"/>
      <c r="E202" s="142"/>
      <c r="F202" s="142"/>
      <c r="G202" s="143"/>
    </row>
    <row r="203" spans="1:7" x14ac:dyDescent="0.25">
      <c r="A203" s="141"/>
      <c r="B203" s="142"/>
      <c r="C203" s="142"/>
      <c r="D203" s="142"/>
      <c r="E203" s="142"/>
      <c r="F203" s="142"/>
      <c r="G203" s="143"/>
    </row>
    <row r="204" spans="1:7" x14ac:dyDescent="0.25">
      <c r="A204" s="141"/>
      <c r="B204" s="142"/>
      <c r="C204" s="142"/>
      <c r="D204" s="142"/>
      <c r="E204" s="142"/>
      <c r="F204" s="142"/>
      <c r="G204" s="143"/>
    </row>
    <row r="205" spans="1:7" x14ac:dyDescent="0.25">
      <c r="A205" s="141"/>
      <c r="B205" s="142"/>
      <c r="C205" s="142"/>
      <c r="D205" s="142"/>
      <c r="E205" s="142"/>
      <c r="F205" s="142"/>
      <c r="G205" s="143"/>
    </row>
    <row r="206" spans="1:7" x14ac:dyDescent="0.25">
      <c r="A206" s="141"/>
      <c r="B206" s="142"/>
      <c r="C206" s="142"/>
      <c r="D206" s="142"/>
      <c r="E206" s="142"/>
      <c r="F206" s="142"/>
      <c r="G206" s="143"/>
    </row>
    <row r="207" spans="1:7" x14ac:dyDescent="0.25">
      <c r="A207" s="144"/>
      <c r="B207" s="145"/>
      <c r="C207" s="145"/>
      <c r="D207" s="145"/>
      <c r="E207" s="145"/>
      <c r="F207" s="145"/>
      <c r="G207" s="146"/>
    </row>
    <row r="208" spans="1:7" x14ac:dyDescent="0.25">
      <c r="A208" s="66"/>
      <c r="B208" s="66"/>
      <c r="C208" s="66"/>
      <c r="D208" s="66"/>
      <c r="E208" s="66"/>
      <c r="F208" s="66"/>
      <c r="G208" s="66"/>
    </row>
    <row r="209" spans="1:7" x14ac:dyDescent="0.25">
      <c r="A209" s="65"/>
      <c r="B209" s="65"/>
      <c r="C209" s="65"/>
      <c r="D209" s="65"/>
      <c r="E209" s="65"/>
      <c r="F209" s="65"/>
      <c r="G209" s="56"/>
    </row>
    <row r="210" spans="1:7" ht="15.75" x14ac:dyDescent="0.25">
      <c r="A210" s="98" t="s">
        <v>72</v>
      </c>
      <c r="B210" s="98"/>
      <c r="C210" s="98"/>
      <c r="D210" s="98"/>
      <c r="E210" s="98"/>
    </row>
    <row r="211" spans="1:7" x14ac:dyDescent="0.25">
      <c r="A211" s="93" t="s">
        <v>39</v>
      </c>
      <c r="B211" s="93"/>
      <c r="C211" s="93"/>
      <c r="D211" s="93"/>
      <c r="E211" s="93"/>
      <c r="F211" s="50">
        <v>0</v>
      </c>
    </row>
    <row r="212" spans="1:7" x14ac:dyDescent="0.25">
      <c r="A212" s="93" t="s">
        <v>40</v>
      </c>
      <c r="B212" s="93"/>
      <c r="C212" s="93"/>
      <c r="D212" s="93"/>
      <c r="E212" s="93"/>
      <c r="F212" s="50">
        <v>0</v>
      </c>
    </row>
    <row r="213" spans="1:7" x14ac:dyDescent="0.25">
      <c r="A213" s="93" t="s">
        <v>41</v>
      </c>
      <c r="B213" s="93"/>
      <c r="C213" s="93"/>
      <c r="D213" s="93"/>
      <c r="E213" s="93"/>
      <c r="F213" s="50">
        <v>0</v>
      </c>
    </row>
    <row r="214" spans="1:7" x14ac:dyDescent="0.25">
      <c r="A214" s="93" t="s">
        <v>42</v>
      </c>
      <c r="B214" s="93"/>
      <c r="C214" s="93"/>
      <c r="D214" s="93"/>
      <c r="E214" s="93"/>
      <c r="F214" s="50">
        <v>0</v>
      </c>
    </row>
    <row r="215" spans="1:7" x14ac:dyDescent="0.25">
      <c r="A215" s="93" t="s">
        <v>43</v>
      </c>
      <c r="B215" s="93"/>
      <c r="C215" s="93"/>
      <c r="D215" s="93"/>
      <c r="E215" s="93"/>
      <c r="F215" s="50">
        <v>0</v>
      </c>
    </row>
    <row r="216" spans="1:7" x14ac:dyDescent="0.25">
      <c r="A216" s="93" t="s">
        <v>44</v>
      </c>
      <c r="B216" s="93"/>
      <c r="C216" s="93"/>
      <c r="D216" s="93"/>
      <c r="E216" s="93"/>
      <c r="F216" s="50">
        <v>0</v>
      </c>
    </row>
    <row r="217" spans="1:7" x14ac:dyDescent="0.25">
      <c r="A217" s="93" t="s">
        <v>45</v>
      </c>
      <c r="B217" s="93"/>
      <c r="C217" s="93"/>
      <c r="D217" s="93"/>
      <c r="E217" s="93"/>
      <c r="F217" s="50">
        <v>0</v>
      </c>
    </row>
    <row r="218" spans="1:7" x14ac:dyDescent="0.25">
      <c r="A218" s="93" t="s">
        <v>1</v>
      </c>
      <c r="B218" s="93"/>
      <c r="C218" s="93"/>
      <c r="D218" s="93"/>
      <c r="E218" s="93"/>
      <c r="F218" s="50">
        <v>0</v>
      </c>
    </row>
    <row r="219" spans="1:7" x14ac:dyDescent="0.25">
      <c r="A219" s="93" t="s">
        <v>46</v>
      </c>
      <c r="B219" s="93"/>
      <c r="C219" s="93"/>
      <c r="D219" s="93"/>
      <c r="E219" s="93"/>
      <c r="F219" s="50">
        <v>0</v>
      </c>
    </row>
    <row r="220" spans="1:7" x14ac:dyDescent="0.25">
      <c r="A220" s="93" t="s">
        <v>47</v>
      </c>
      <c r="B220" s="93"/>
      <c r="C220" s="93"/>
      <c r="D220" s="93"/>
      <c r="E220" s="93"/>
      <c r="F220" s="50">
        <v>0</v>
      </c>
    </row>
    <row r="221" spans="1:7" x14ac:dyDescent="0.25">
      <c r="A221" s="93" t="s">
        <v>48</v>
      </c>
      <c r="B221" s="93"/>
      <c r="C221" s="93"/>
      <c r="D221" s="93"/>
      <c r="E221" s="93"/>
      <c r="F221" s="50">
        <v>0</v>
      </c>
    </row>
    <row r="222" spans="1:7" x14ac:dyDescent="0.25">
      <c r="A222" s="93" t="s">
        <v>49</v>
      </c>
      <c r="B222" s="93"/>
      <c r="C222" s="93"/>
      <c r="D222" s="93"/>
      <c r="E222" s="93"/>
      <c r="F222" s="50">
        <v>0</v>
      </c>
    </row>
    <row r="223" spans="1:7" x14ac:dyDescent="0.25">
      <c r="A223" s="93" t="s">
        <v>50</v>
      </c>
      <c r="B223" s="93"/>
      <c r="C223" s="93"/>
      <c r="D223" s="93"/>
      <c r="E223" s="93"/>
      <c r="F223" s="50">
        <v>0</v>
      </c>
    </row>
    <row r="224" spans="1:7" x14ac:dyDescent="0.25">
      <c r="A224" s="93" t="s">
        <v>51</v>
      </c>
      <c r="B224" s="93"/>
      <c r="C224" s="93"/>
      <c r="D224" s="93"/>
      <c r="E224" s="93"/>
      <c r="F224" s="50">
        <v>0</v>
      </c>
    </row>
    <row r="225" spans="1:7" x14ac:dyDescent="0.25">
      <c r="A225" s="94" t="s">
        <v>75</v>
      </c>
      <c r="B225" s="94"/>
      <c r="C225" s="94"/>
      <c r="D225" s="94"/>
      <c r="E225" s="94"/>
      <c r="F225" s="27">
        <f>SUM(F211:F224)</f>
        <v>0</v>
      </c>
    </row>
    <row r="231" spans="1:7" ht="21" x14ac:dyDescent="0.35">
      <c r="A231" s="95" t="s">
        <v>143</v>
      </c>
      <c r="B231" s="95"/>
      <c r="C231" s="95"/>
      <c r="D231" s="95"/>
      <c r="E231" s="95"/>
      <c r="F231" s="95"/>
      <c r="G231" s="95"/>
    </row>
    <row r="232" spans="1:7" s="48" customFormat="1" x14ac:dyDescent="0.25">
      <c r="A232" s="67"/>
      <c r="B232" s="67"/>
      <c r="C232" s="67"/>
      <c r="D232" s="67"/>
      <c r="E232" s="67"/>
      <c r="F232" s="67"/>
      <c r="G232" s="67"/>
    </row>
    <row r="233" spans="1:7" x14ac:dyDescent="0.25">
      <c r="A233" s="94" t="s">
        <v>125</v>
      </c>
      <c r="B233" s="94"/>
      <c r="C233" s="137"/>
      <c r="D233" s="137"/>
      <c r="E233" s="137"/>
      <c r="F233" s="137"/>
      <c r="G233" s="137"/>
    </row>
    <row r="234" spans="1:7" x14ac:dyDescent="0.25">
      <c r="A234" s="94" t="s">
        <v>73</v>
      </c>
      <c r="B234" s="94"/>
      <c r="C234" s="135"/>
      <c r="D234" s="135"/>
      <c r="E234" s="135"/>
      <c r="F234" s="135"/>
      <c r="G234" s="135"/>
    </row>
    <row r="235" spans="1:7" x14ac:dyDescent="0.25">
      <c r="A235" s="94" t="s">
        <v>74</v>
      </c>
      <c r="B235" s="94"/>
      <c r="C235" s="131"/>
      <c r="D235" s="131"/>
      <c r="E235" s="131"/>
      <c r="F235" s="131"/>
      <c r="G235" s="131"/>
    </row>
    <row r="236" spans="1:7" x14ac:dyDescent="0.25">
      <c r="A236" s="138"/>
      <c r="B236" s="139"/>
      <c r="C236" s="139"/>
      <c r="D236" s="139"/>
      <c r="E236" s="139"/>
      <c r="F236" s="139"/>
      <c r="G236" s="140"/>
    </row>
    <row r="237" spans="1:7" x14ac:dyDescent="0.25">
      <c r="A237" s="141"/>
      <c r="B237" s="142"/>
      <c r="C237" s="142"/>
      <c r="D237" s="142"/>
      <c r="E237" s="142"/>
      <c r="F237" s="142"/>
      <c r="G237" s="143"/>
    </row>
    <row r="238" spans="1:7" x14ac:dyDescent="0.25">
      <c r="A238" s="141"/>
      <c r="B238" s="142"/>
      <c r="C238" s="142"/>
      <c r="D238" s="142"/>
      <c r="E238" s="142"/>
      <c r="F238" s="142"/>
      <c r="G238" s="143"/>
    </row>
    <row r="239" spans="1:7" x14ac:dyDescent="0.25">
      <c r="A239" s="141"/>
      <c r="B239" s="142"/>
      <c r="C239" s="142"/>
      <c r="D239" s="142"/>
      <c r="E239" s="142"/>
      <c r="F239" s="142"/>
      <c r="G239" s="143"/>
    </row>
    <row r="240" spans="1:7" x14ac:dyDescent="0.25">
      <c r="A240" s="141"/>
      <c r="B240" s="142"/>
      <c r="C240" s="142"/>
      <c r="D240" s="142"/>
      <c r="E240" s="142"/>
      <c r="F240" s="142"/>
      <c r="G240" s="143"/>
    </row>
    <row r="241" spans="1:7" x14ac:dyDescent="0.25">
      <c r="A241" s="141"/>
      <c r="B241" s="142"/>
      <c r="C241" s="142"/>
      <c r="D241" s="142"/>
      <c r="E241" s="142"/>
      <c r="F241" s="142"/>
      <c r="G241" s="143"/>
    </row>
    <row r="242" spans="1:7" x14ac:dyDescent="0.25">
      <c r="A242" s="141"/>
      <c r="B242" s="142"/>
      <c r="C242" s="142"/>
      <c r="D242" s="142"/>
      <c r="E242" s="142"/>
      <c r="F242" s="142"/>
      <c r="G242" s="143"/>
    </row>
    <row r="243" spans="1:7" x14ac:dyDescent="0.25">
      <c r="A243" s="141"/>
      <c r="B243" s="142"/>
      <c r="C243" s="142"/>
      <c r="D243" s="142"/>
      <c r="E243" s="142"/>
      <c r="F243" s="142"/>
      <c r="G243" s="143"/>
    </row>
    <row r="244" spans="1:7" x14ac:dyDescent="0.25">
      <c r="A244" s="141"/>
      <c r="B244" s="142"/>
      <c r="C244" s="142"/>
      <c r="D244" s="142"/>
      <c r="E244" s="142"/>
      <c r="F244" s="142"/>
      <c r="G244" s="143"/>
    </row>
    <row r="245" spans="1:7" x14ac:dyDescent="0.25">
      <c r="A245" s="141"/>
      <c r="B245" s="142"/>
      <c r="C245" s="142"/>
      <c r="D245" s="142"/>
      <c r="E245" s="142"/>
      <c r="F245" s="142"/>
      <c r="G245" s="143"/>
    </row>
    <row r="246" spans="1:7" x14ac:dyDescent="0.25">
      <c r="A246" s="141"/>
      <c r="B246" s="142"/>
      <c r="C246" s="142"/>
      <c r="D246" s="142"/>
      <c r="E246" s="142"/>
      <c r="F246" s="142"/>
      <c r="G246" s="143"/>
    </row>
    <row r="247" spans="1:7" x14ac:dyDescent="0.25">
      <c r="A247" s="141"/>
      <c r="B247" s="142"/>
      <c r="C247" s="142"/>
      <c r="D247" s="142"/>
      <c r="E247" s="142"/>
      <c r="F247" s="142"/>
      <c r="G247" s="143"/>
    </row>
    <row r="248" spans="1:7" x14ac:dyDescent="0.25">
      <c r="A248" s="141"/>
      <c r="B248" s="142"/>
      <c r="C248" s="142"/>
      <c r="D248" s="142"/>
      <c r="E248" s="142"/>
      <c r="F248" s="142"/>
      <c r="G248" s="143"/>
    </row>
    <row r="249" spans="1:7" x14ac:dyDescent="0.25">
      <c r="A249" s="141"/>
      <c r="B249" s="142"/>
      <c r="C249" s="142"/>
      <c r="D249" s="142"/>
      <c r="E249" s="142"/>
      <c r="F249" s="142"/>
      <c r="G249" s="143"/>
    </row>
    <row r="250" spans="1:7" x14ac:dyDescent="0.25">
      <c r="A250" s="141"/>
      <c r="B250" s="142"/>
      <c r="C250" s="142"/>
      <c r="D250" s="142"/>
      <c r="E250" s="142"/>
      <c r="F250" s="142"/>
      <c r="G250" s="143"/>
    </row>
    <row r="251" spans="1:7" x14ac:dyDescent="0.25">
      <c r="A251" s="141"/>
      <c r="B251" s="142"/>
      <c r="C251" s="142"/>
      <c r="D251" s="142"/>
      <c r="E251" s="142"/>
      <c r="F251" s="142"/>
      <c r="G251" s="143"/>
    </row>
    <row r="252" spans="1:7" x14ac:dyDescent="0.25">
      <c r="A252" s="141"/>
      <c r="B252" s="142"/>
      <c r="C252" s="142"/>
      <c r="D252" s="142"/>
      <c r="E252" s="142"/>
      <c r="F252" s="142"/>
      <c r="G252" s="143"/>
    </row>
    <row r="253" spans="1:7" x14ac:dyDescent="0.25">
      <c r="A253" s="144"/>
      <c r="B253" s="145"/>
      <c r="C253" s="145"/>
      <c r="D253" s="145"/>
      <c r="E253" s="145"/>
      <c r="F253" s="145"/>
      <c r="G253" s="146"/>
    </row>
    <row r="254" spans="1:7" x14ac:dyDescent="0.25">
      <c r="A254" s="66"/>
      <c r="B254" s="66"/>
      <c r="C254" s="66"/>
      <c r="D254" s="66"/>
      <c r="E254" s="66"/>
      <c r="F254" s="66"/>
      <c r="G254" s="66"/>
    </row>
    <row r="255" spans="1:7" x14ac:dyDescent="0.25">
      <c r="A255" s="65"/>
      <c r="B255" s="65"/>
      <c r="C255" s="65"/>
      <c r="D255" s="65"/>
      <c r="E255" s="65"/>
      <c r="F255" s="65"/>
      <c r="G255" s="56"/>
    </row>
    <row r="256" spans="1:7" ht="15.75" x14ac:dyDescent="0.25">
      <c r="A256" s="98" t="s">
        <v>72</v>
      </c>
      <c r="B256" s="98"/>
      <c r="C256" s="98"/>
      <c r="D256" s="98"/>
      <c r="E256" s="98"/>
    </row>
    <row r="257" spans="1:6" x14ac:dyDescent="0.25">
      <c r="A257" s="93" t="s">
        <v>39</v>
      </c>
      <c r="B257" s="93"/>
      <c r="C257" s="93"/>
      <c r="D257" s="93"/>
      <c r="E257" s="93"/>
      <c r="F257" s="50">
        <v>0</v>
      </c>
    </row>
    <row r="258" spans="1:6" x14ac:dyDescent="0.25">
      <c r="A258" s="93" t="s">
        <v>40</v>
      </c>
      <c r="B258" s="93"/>
      <c r="C258" s="93"/>
      <c r="D258" s="93"/>
      <c r="E258" s="93"/>
      <c r="F258" s="50">
        <v>0</v>
      </c>
    </row>
    <row r="259" spans="1:6" x14ac:dyDescent="0.25">
      <c r="A259" s="93" t="s">
        <v>41</v>
      </c>
      <c r="B259" s="93"/>
      <c r="C259" s="93"/>
      <c r="D259" s="93"/>
      <c r="E259" s="93"/>
      <c r="F259" s="50">
        <v>0</v>
      </c>
    </row>
    <row r="260" spans="1:6" x14ac:dyDescent="0.25">
      <c r="A260" s="93" t="s">
        <v>42</v>
      </c>
      <c r="B260" s="93"/>
      <c r="C260" s="93"/>
      <c r="D260" s="93"/>
      <c r="E260" s="93"/>
      <c r="F260" s="50">
        <v>0</v>
      </c>
    </row>
    <row r="261" spans="1:6" x14ac:dyDescent="0.25">
      <c r="A261" s="93" t="s">
        <v>43</v>
      </c>
      <c r="B261" s="93"/>
      <c r="C261" s="93"/>
      <c r="D261" s="93"/>
      <c r="E261" s="93"/>
      <c r="F261" s="50">
        <v>0</v>
      </c>
    </row>
    <row r="262" spans="1:6" x14ac:dyDescent="0.25">
      <c r="A262" s="93" t="s">
        <v>44</v>
      </c>
      <c r="B262" s="93"/>
      <c r="C262" s="93"/>
      <c r="D262" s="93"/>
      <c r="E262" s="93"/>
      <c r="F262" s="50">
        <v>0</v>
      </c>
    </row>
    <row r="263" spans="1:6" x14ac:dyDescent="0.25">
      <c r="A263" s="93" t="s">
        <v>45</v>
      </c>
      <c r="B263" s="93"/>
      <c r="C263" s="93"/>
      <c r="D263" s="93"/>
      <c r="E263" s="93"/>
      <c r="F263" s="50">
        <v>0</v>
      </c>
    </row>
    <row r="264" spans="1:6" x14ac:dyDescent="0.25">
      <c r="A264" s="93" t="s">
        <v>1</v>
      </c>
      <c r="B264" s="93"/>
      <c r="C264" s="93"/>
      <c r="D264" s="93"/>
      <c r="E264" s="93"/>
      <c r="F264" s="50">
        <v>0</v>
      </c>
    </row>
    <row r="265" spans="1:6" x14ac:dyDescent="0.25">
      <c r="A265" s="93" t="s">
        <v>46</v>
      </c>
      <c r="B265" s="93"/>
      <c r="C265" s="93"/>
      <c r="D265" s="93"/>
      <c r="E265" s="93"/>
      <c r="F265" s="50">
        <v>0</v>
      </c>
    </row>
    <row r="266" spans="1:6" x14ac:dyDescent="0.25">
      <c r="A266" s="93" t="s">
        <v>47</v>
      </c>
      <c r="B266" s="93"/>
      <c r="C266" s="93"/>
      <c r="D266" s="93"/>
      <c r="E266" s="93"/>
      <c r="F266" s="50">
        <v>0</v>
      </c>
    </row>
    <row r="267" spans="1:6" x14ac:dyDescent="0.25">
      <c r="A267" s="93" t="s">
        <v>48</v>
      </c>
      <c r="B267" s="93"/>
      <c r="C267" s="93"/>
      <c r="D267" s="93"/>
      <c r="E267" s="93"/>
      <c r="F267" s="50">
        <v>0</v>
      </c>
    </row>
    <row r="268" spans="1:6" x14ac:dyDescent="0.25">
      <c r="A268" s="93" t="s">
        <v>49</v>
      </c>
      <c r="B268" s="93"/>
      <c r="C268" s="93"/>
      <c r="D268" s="93"/>
      <c r="E268" s="93"/>
      <c r="F268" s="50">
        <v>0</v>
      </c>
    </row>
    <row r="269" spans="1:6" x14ac:dyDescent="0.25">
      <c r="A269" s="93" t="s">
        <v>50</v>
      </c>
      <c r="B269" s="93"/>
      <c r="C269" s="93"/>
      <c r="D269" s="93"/>
      <c r="E269" s="93"/>
      <c r="F269" s="50">
        <v>0</v>
      </c>
    </row>
    <row r="270" spans="1:6" x14ac:dyDescent="0.25">
      <c r="A270" s="93" t="s">
        <v>51</v>
      </c>
      <c r="B270" s="93"/>
      <c r="C270" s="93"/>
      <c r="D270" s="93"/>
      <c r="E270" s="93"/>
      <c r="F270" s="50">
        <v>0</v>
      </c>
    </row>
    <row r="271" spans="1:6" x14ac:dyDescent="0.25">
      <c r="A271" s="94" t="s">
        <v>75</v>
      </c>
      <c r="B271" s="94"/>
      <c r="C271" s="94"/>
      <c r="D271" s="94"/>
      <c r="E271" s="94"/>
      <c r="F271" s="27">
        <f>SUM(F257:F270)</f>
        <v>0</v>
      </c>
    </row>
    <row r="277" spans="1:7" ht="21" x14ac:dyDescent="0.35">
      <c r="A277" s="95" t="s">
        <v>144</v>
      </c>
      <c r="B277" s="95"/>
      <c r="C277" s="95"/>
      <c r="D277" s="95"/>
      <c r="E277" s="95"/>
      <c r="F277" s="95"/>
      <c r="G277" s="95"/>
    </row>
    <row r="278" spans="1:7" s="48" customFormat="1" x14ac:dyDescent="0.25">
      <c r="A278" s="67"/>
      <c r="B278" s="67"/>
      <c r="C278" s="67"/>
      <c r="D278" s="67"/>
      <c r="E278" s="67"/>
      <c r="F278" s="67"/>
      <c r="G278" s="67"/>
    </row>
    <row r="279" spans="1:7" x14ac:dyDescent="0.25">
      <c r="A279" s="94" t="s">
        <v>125</v>
      </c>
      <c r="B279" s="94"/>
      <c r="C279" s="137"/>
      <c r="D279" s="137"/>
      <c r="E279" s="137"/>
      <c r="F279" s="137"/>
      <c r="G279" s="137"/>
    </row>
    <row r="280" spans="1:7" x14ac:dyDescent="0.25">
      <c r="A280" s="94" t="s">
        <v>73</v>
      </c>
      <c r="B280" s="94"/>
      <c r="C280" s="135"/>
      <c r="D280" s="135"/>
      <c r="E280" s="135"/>
      <c r="F280" s="135"/>
      <c r="G280" s="135"/>
    </row>
    <row r="281" spans="1:7" x14ac:dyDescent="0.25">
      <c r="A281" s="94" t="s">
        <v>74</v>
      </c>
      <c r="B281" s="94"/>
      <c r="C281" s="131"/>
      <c r="D281" s="131"/>
      <c r="E281" s="131"/>
      <c r="F281" s="131"/>
      <c r="G281" s="131"/>
    </row>
    <row r="282" spans="1:7" x14ac:dyDescent="0.25">
      <c r="A282" s="138"/>
      <c r="B282" s="139"/>
      <c r="C282" s="139"/>
      <c r="D282" s="139"/>
      <c r="E282" s="139"/>
      <c r="F282" s="139"/>
      <c r="G282" s="140"/>
    </row>
    <row r="283" spans="1:7" x14ac:dyDescent="0.25">
      <c r="A283" s="141"/>
      <c r="B283" s="142"/>
      <c r="C283" s="142"/>
      <c r="D283" s="142"/>
      <c r="E283" s="142"/>
      <c r="F283" s="142"/>
      <c r="G283" s="143"/>
    </row>
    <row r="284" spans="1:7" x14ac:dyDescent="0.25">
      <c r="A284" s="141"/>
      <c r="B284" s="142"/>
      <c r="C284" s="142"/>
      <c r="D284" s="142"/>
      <c r="E284" s="142"/>
      <c r="F284" s="142"/>
      <c r="G284" s="143"/>
    </row>
    <row r="285" spans="1:7" x14ac:dyDescent="0.25">
      <c r="A285" s="141"/>
      <c r="B285" s="142"/>
      <c r="C285" s="142"/>
      <c r="D285" s="142"/>
      <c r="E285" s="142"/>
      <c r="F285" s="142"/>
      <c r="G285" s="143"/>
    </row>
    <row r="286" spans="1:7" x14ac:dyDescent="0.25">
      <c r="A286" s="141"/>
      <c r="B286" s="142"/>
      <c r="C286" s="142"/>
      <c r="D286" s="142"/>
      <c r="E286" s="142"/>
      <c r="F286" s="142"/>
      <c r="G286" s="143"/>
    </row>
    <row r="287" spans="1:7" x14ac:dyDescent="0.25">
      <c r="A287" s="141"/>
      <c r="B287" s="142"/>
      <c r="C287" s="142"/>
      <c r="D287" s="142"/>
      <c r="E287" s="142"/>
      <c r="F287" s="142"/>
      <c r="G287" s="143"/>
    </row>
    <row r="288" spans="1:7" x14ac:dyDescent="0.25">
      <c r="A288" s="141"/>
      <c r="B288" s="142"/>
      <c r="C288" s="142"/>
      <c r="D288" s="142"/>
      <c r="E288" s="142"/>
      <c r="F288" s="142"/>
      <c r="G288" s="143"/>
    </row>
    <row r="289" spans="1:7" x14ac:dyDescent="0.25">
      <c r="A289" s="141"/>
      <c r="B289" s="142"/>
      <c r="C289" s="142"/>
      <c r="D289" s="142"/>
      <c r="E289" s="142"/>
      <c r="F289" s="142"/>
      <c r="G289" s="143"/>
    </row>
    <row r="290" spans="1:7" x14ac:dyDescent="0.25">
      <c r="A290" s="141"/>
      <c r="B290" s="142"/>
      <c r="C290" s="142"/>
      <c r="D290" s="142"/>
      <c r="E290" s="142"/>
      <c r="F290" s="142"/>
      <c r="G290" s="143"/>
    </row>
    <row r="291" spans="1:7" x14ac:dyDescent="0.25">
      <c r="A291" s="141"/>
      <c r="B291" s="142"/>
      <c r="C291" s="142"/>
      <c r="D291" s="142"/>
      <c r="E291" s="142"/>
      <c r="F291" s="142"/>
      <c r="G291" s="143"/>
    </row>
    <row r="292" spans="1:7" x14ac:dyDescent="0.25">
      <c r="A292" s="141"/>
      <c r="B292" s="142"/>
      <c r="C292" s="142"/>
      <c r="D292" s="142"/>
      <c r="E292" s="142"/>
      <c r="F292" s="142"/>
      <c r="G292" s="143"/>
    </row>
    <row r="293" spans="1:7" x14ac:dyDescent="0.25">
      <c r="A293" s="141"/>
      <c r="B293" s="142"/>
      <c r="C293" s="142"/>
      <c r="D293" s="142"/>
      <c r="E293" s="142"/>
      <c r="F293" s="142"/>
      <c r="G293" s="143"/>
    </row>
    <row r="294" spans="1:7" x14ac:dyDescent="0.25">
      <c r="A294" s="141"/>
      <c r="B294" s="142"/>
      <c r="C294" s="142"/>
      <c r="D294" s="142"/>
      <c r="E294" s="142"/>
      <c r="F294" s="142"/>
      <c r="G294" s="143"/>
    </row>
    <row r="295" spans="1:7" x14ac:dyDescent="0.25">
      <c r="A295" s="141"/>
      <c r="B295" s="142"/>
      <c r="C295" s="142"/>
      <c r="D295" s="142"/>
      <c r="E295" s="142"/>
      <c r="F295" s="142"/>
      <c r="G295" s="143"/>
    </row>
    <row r="296" spans="1:7" x14ac:dyDescent="0.25">
      <c r="A296" s="141"/>
      <c r="B296" s="142"/>
      <c r="C296" s="142"/>
      <c r="D296" s="142"/>
      <c r="E296" s="142"/>
      <c r="F296" s="142"/>
      <c r="G296" s="143"/>
    </row>
    <row r="297" spans="1:7" x14ac:dyDescent="0.25">
      <c r="A297" s="141"/>
      <c r="B297" s="142"/>
      <c r="C297" s="142"/>
      <c r="D297" s="142"/>
      <c r="E297" s="142"/>
      <c r="F297" s="142"/>
      <c r="G297" s="143"/>
    </row>
    <row r="298" spans="1:7" x14ac:dyDescent="0.25">
      <c r="A298" s="141"/>
      <c r="B298" s="142"/>
      <c r="C298" s="142"/>
      <c r="D298" s="142"/>
      <c r="E298" s="142"/>
      <c r="F298" s="142"/>
      <c r="G298" s="143"/>
    </row>
    <row r="299" spans="1:7" x14ac:dyDescent="0.25">
      <c r="A299" s="144"/>
      <c r="B299" s="145"/>
      <c r="C299" s="145"/>
      <c r="D299" s="145"/>
      <c r="E299" s="145"/>
      <c r="F299" s="145"/>
      <c r="G299" s="146"/>
    </row>
    <row r="300" spans="1:7" x14ac:dyDescent="0.25">
      <c r="A300" s="66"/>
      <c r="B300" s="66"/>
      <c r="C300" s="66"/>
      <c r="D300" s="66"/>
      <c r="E300" s="66"/>
      <c r="F300" s="66"/>
      <c r="G300" s="66"/>
    </row>
    <row r="301" spans="1:7" x14ac:dyDescent="0.25">
      <c r="A301" s="65"/>
      <c r="B301" s="65"/>
      <c r="C301" s="65"/>
      <c r="D301" s="65"/>
      <c r="E301" s="65"/>
      <c r="F301" s="65"/>
      <c r="G301" s="56"/>
    </row>
    <row r="302" spans="1:7" ht="15.75" x14ac:dyDescent="0.25">
      <c r="A302" s="98" t="s">
        <v>72</v>
      </c>
      <c r="B302" s="98"/>
      <c r="C302" s="98"/>
      <c r="D302" s="98"/>
      <c r="E302" s="98"/>
    </row>
    <row r="303" spans="1:7" x14ac:dyDescent="0.25">
      <c r="A303" s="93" t="s">
        <v>39</v>
      </c>
      <c r="B303" s="93"/>
      <c r="C303" s="93"/>
      <c r="D303" s="93"/>
      <c r="E303" s="93"/>
      <c r="F303" s="50">
        <v>0</v>
      </c>
    </row>
    <row r="304" spans="1:7" x14ac:dyDescent="0.25">
      <c r="A304" s="93" t="s">
        <v>40</v>
      </c>
      <c r="B304" s="93"/>
      <c r="C304" s="93"/>
      <c r="D304" s="93"/>
      <c r="E304" s="93"/>
      <c r="F304" s="50">
        <v>0</v>
      </c>
    </row>
    <row r="305" spans="1:6" x14ac:dyDescent="0.25">
      <c r="A305" s="93" t="s">
        <v>41</v>
      </c>
      <c r="B305" s="93"/>
      <c r="C305" s="93"/>
      <c r="D305" s="93"/>
      <c r="E305" s="93"/>
      <c r="F305" s="50">
        <v>0</v>
      </c>
    </row>
    <row r="306" spans="1:6" x14ac:dyDescent="0.25">
      <c r="A306" s="93" t="s">
        <v>42</v>
      </c>
      <c r="B306" s="93"/>
      <c r="C306" s="93"/>
      <c r="D306" s="93"/>
      <c r="E306" s="93"/>
      <c r="F306" s="50">
        <v>0</v>
      </c>
    </row>
    <row r="307" spans="1:6" x14ac:dyDescent="0.25">
      <c r="A307" s="93" t="s">
        <v>43</v>
      </c>
      <c r="B307" s="93"/>
      <c r="C307" s="93"/>
      <c r="D307" s="93"/>
      <c r="E307" s="93"/>
      <c r="F307" s="50">
        <v>0</v>
      </c>
    </row>
    <row r="308" spans="1:6" x14ac:dyDescent="0.25">
      <c r="A308" s="93" t="s">
        <v>44</v>
      </c>
      <c r="B308" s="93"/>
      <c r="C308" s="93"/>
      <c r="D308" s="93"/>
      <c r="E308" s="93"/>
      <c r="F308" s="50">
        <v>0</v>
      </c>
    </row>
    <row r="309" spans="1:6" x14ac:dyDescent="0.25">
      <c r="A309" s="93" t="s">
        <v>45</v>
      </c>
      <c r="B309" s="93"/>
      <c r="C309" s="93"/>
      <c r="D309" s="93"/>
      <c r="E309" s="93"/>
      <c r="F309" s="50">
        <v>0</v>
      </c>
    </row>
    <row r="310" spans="1:6" x14ac:dyDescent="0.25">
      <c r="A310" s="93" t="s">
        <v>1</v>
      </c>
      <c r="B310" s="93"/>
      <c r="C310" s="93"/>
      <c r="D310" s="93"/>
      <c r="E310" s="93"/>
      <c r="F310" s="50">
        <v>0</v>
      </c>
    </row>
    <row r="311" spans="1:6" x14ac:dyDescent="0.25">
      <c r="A311" s="93" t="s">
        <v>46</v>
      </c>
      <c r="B311" s="93"/>
      <c r="C311" s="93"/>
      <c r="D311" s="93"/>
      <c r="E311" s="93"/>
      <c r="F311" s="50">
        <v>0</v>
      </c>
    </row>
    <row r="312" spans="1:6" x14ac:dyDescent="0.25">
      <c r="A312" s="93" t="s">
        <v>47</v>
      </c>
      <c r="B312" s="93"/>
      <c r="C312" s="93"/>
      <c r="D312" s="93"/>
      <c r="E312" s="93"/>
      <c r="F312" s="50">
        <v>0</v>
      </c>
    </row>
    <row r="313" spans="1:6" x14ac:dyDescent="0.25">
      <c r="A313" s="93" t="s">
        <v>48</v>
      </c>
      <c r="B313" s="93"/>
      <c r="C313" s="93"/>
      <c r="D313" s="93"/>
      <c r="E313" s="93"/>
      <c r="F313" s="50">
        <v>0</v>
      </c>
    </row>
    <row r="314" spans="1:6" x14ac:dyDescent="0.25">
      <c r="A314" s="93" t="s">
        <v>49</v>
      </c>
      <c r="B314" s="93"/>
      <c r="C314" s="93"/>
      <c r="D314" s="93"/>
      <c r="E314" s="93"/>
      <c r="F314" s="50">
        <v>0</v>
      </c>
    </row>
    <row r="315" spans="1:6" x14ac:dyDescent="0.25">
      <c r="A315" s="93" t="s">
        <v>50</v>
      </c>
      <c r="B315" s="93"/>
      <c r="C315" s="93"/>
      <c r="D315" s="93"/>
      <c r="E315" s="93"/>
      <c r="F315" s="50">
        <v>0</v>
      </c>
    </row>
    <row r="316" spans="1:6" x14ac:dyDescent="0.25">
      <c r="A316" s="93" t="s">
        <v>51</v>
      </c>
      <c r="B316" s="93"/>
      <c r="C316" s="93"/>
      <c r="D316" s="93"/>
      <c r="E316" s="93"/>
      <c r="F316" s="50">
        <v>0</v>
      </c>
    </row>
    <row r="317" spans="1:6" x14ac:dyDescent="0.25">
      <c r="A317" s="94" t="s">
        <v>75</v>
      </c>
      <c r="B317" s="94"/>
      <c r="C317" s="94"/>
      <c r="D317" s="94"/>
      <c r="E317" s="94"/>
      <c r="F317" s="27">
        <f>SUM(F303:F316)</f>
        <v>0</v>
      </c>
    </row>
  </sheetData>
  <sheetProtection sheet="1" selectLockedCells="1"/>
  <mergeCells count="168">
    <mergeCell ref="A3:B3"/>
    <mergeCell ref="A1:G1"/>
    <mergeCell ref="A6:G23"/>
    <mergeCell ref="A39:E39"/>
    <mergeCell ref="A40:E40"/>
    <mergeCell ref="A4:B4"/>
    <mergeCell ref="A5:B5"/>
    <mergeCell ref="A34:E34"/>
    <mergeCell ref="A35:E35"/>
    <mergeCell ref="A36:E36"/>
    <mergeCell ref="A37:E37"/>
    <mergeCell ref="A38:E38"/>
    <mergeCell ref="A29:E29"/>
    <mergeCell ref="A30:E30"/>
    <mergeCell ref="A31:E31"/>
    <mergeCell ref="A32:E32"/>
    <mergeCell ref="A33:E33"/>
    <mergeCell ref="A26:E26"/>
    <mergeCell ref="A27:E27"/>
    <mergeCell ref="A28:E28"/>
    <mergeCell ref="A73:E73"/>
    <mergeCell ref="A74:E74"/>
    <mergeCell ref="A75:E75"/>
    <mergeCell ref="A76:E76"/>
    <mergeCell ref="A77:E77"/>
    <mergeCell ref="A50:B50"/>
    <mergeCell ref="A51:B51"/>
    <mergeCell ref="A72:E72"/>
    <mergeCell ref="A52:G69"/>
    <mergeCell ref="A83:E83"/>
    <mergeCell ref="A84:E84"/>
    <mergeCell ref="A85:E85"/>
    <mergeCell ref="A86:E86"/>
    <mergeCell ref="A96:B96"/>
    <mergeCell ref="A78:E78"/>
    <mergeCell ref="A79:E79"/>
    <mergeCell ref="A80:E80"/>
    <mergeCell ref="A81:E81"/>
    <mergeCell ref="A82:E82"/>
    <mergeCell ref="A121:E121"/>
    <mergeCell ref="A122:E122"/>
    <mergeCell ref="A123:E123"/>
    <mergeCell ref="A124:E124"/>
    <mergeCell ref="A125:E125"/>
    <mergeCell ref="A97:B97"/>
    <mergeCell ref="A118:E118"/>
    <mergeCell ref="A119:E119"/>
    <mergeCell ref="A120:E120"/>
    <mergeCell ref="A98:G115"/>
    <mergeCell ref="A165:E165"/>
    <mergeCell ref="A166:E166"/>
    <mergeCell ref="A167:E167"/>
    <mergeCell ref="A144:G161"/>
    <mergeCell ref="A131:E131"/>
    <mergeCell ref="A132:E132"/>
    <mergeCell ref="A142:B142"/>
    <mergeCell ref="A143:B143"/>
    <mergeCell ref="A126:E126"/>
    <mergeCell ref="A127:E127"/>
    <mergeCell ref="A128:E128"/>
    <mergeCell ref="A129:E129"/>
    <mergeCell ref="A130:E130"/>
    <mergeCell ref="A187:B187"/>
    <mergeCell ref="A188:B188"/>
    <mergeCell ref="A189:B189"/>
    <mergeCell ref="A190:G207"/>
    <mergeCell ref="A210:E210"/>
    <mergeCell ref="A178:E178"/>
    <mergeCell ref="A41:E41"/>
    <mergeCell ref="A87:E87"/>
    <mergeCell ref="A133:E133"/>
    <mergeCell ref="A179:E179"/>
    <mergeCell ref="A49:B49"/>
    <mergeCell ref="A95:B95"/>
    <mergeCell ref="A141:B141"/>
    <mergeCell ref="A173:E173"/>
    <mergeCell ref="A174:E174"/>
    <mergeCell ref="A175:E175"/>
    <mergeCell ref="A176:E176"/>
    <mergeCell ref="A177:E177"/>
    <mergeCell ref="A168:E168"/>
    <mergeCell ref="A169:E169"/>
    <mergeCell ref="A170:E170"/>
    <mergeCell ref="A171:E171"/>
    <mergeCell ref="A172:E172"/>
    <mergeCell ref="A164:E164"/>
    <mergeCell ref="A216:E216"/>
    <mergeCell ref="A217:E217"/>
    <mergeCell ref="A218:E218"/>
    <mergeCell ref="A219:E219"/>
    <mergeCell ref="A220:E220"/>
    <mergeCell ref="A211:E211"/>
    <mergeCell ref="A212:E212"/>
    <mergeCell ref="A213:E213"/>
    <mergeCell ref="A214:E214"/>
    <mergeCell ref="A215:E215"/>
    <mergeCell ref="A233:B233"/>
    <mergeCell ref="A234:B234"/>
    <mergeCell ref="A235:B235"/>
    <mergeCell ref="A236:G253"/>
    <mergeCell ref="A256:E256"/>
    <mergeCell ref="C233:G233"/>
    <mergeCell ref="C234:G234"/>
    <mergeCell ref="C235:G235"/>
    <mergeCell ref="A221:E221"/>
    <mergeCell ref="A222:E222"/>
    <mergeCell ref="A223:E223"/>
    <mergeCell ref="A224:E224"/>
    <mergeCell ref="A225:E225"/>
    <mergeCell ref="A270:E270"/>
    <mergeCell ref="A271:E271"/>
    <mergeCell ref="A262:E262"/>
    <mergeCell ref="A263:E263"/>
    <mergeCell ref="A264:E264"/>
    <mergeCell ref="A265:E265"/>
    <mergeCell ref="A266:E266"/>
    <mergeCell ref="A257:E257"/>
    <mergeCell ref="A258:E258"/>
    <mergeCell ref="A259:E259"/>
    <mergeCell ref="A260:E260"/>
    <mergeCell ref="A261:E261"/>
    <mergeCell ref="A303:E303"/>
    <mergeCell ref="A304:E304"/>
    <mergeCell ref="A305:E305"/>
    <mergeCell ref="A306:E306"/>
    <mergeCell ref="A307:E307"/>
    <mergeCell ref="A279:B279"/>
    <mergeCell ref="A280:B280"/>
    <mergeCell ref="A281:B281"/>
    <mergeCell ref="A282:G299"/>
    <mergeCell ref="A302:E302"/>
    <mergeCell ref="C279:G279"/>
    <mergeCell ref="C280:G280"/>
    <mergeCell ref="C281:G281"/>
    <mergeCell ref="A313:E313"/>
    <mergeCell ref="A314:E314"/>
    <mergeCell ref="A315:E315"/>
    <mergeCell ref="A316:E316"/>
    <mergeCell ref="A317:E317"/>
    <mergeCell ref="A308:E308"/>
    <mergeCell ref="A309:E309"/>
    <mergeCell ref="A310:E310"/>
    <mergeCell ref="A311:E311"/>
    <mergeCell ref="A312:E312"/>
    <mergeCell ref="A277:G277"/>
    <mergeCell ref="C5:G5"/>
    <mergeCell ref="C4:G4"/>
    <mergeCell ref="C3:G3"/>
    <mergeCell ref="C49:G49"/>
    <mergeCell ref="C50:G50"/>
    <mergeCell ref="C51:G51"/>
    <mergeCell ref="C95:G95"/>
    <mergeCell ref="C96:G96"/>
    <mergeCell ref="C97:G97"/>
    <mergeCell ref="C141:G141"/>
    <mergeCell ref="C142:G142"/>
    <mergeCell ref="C143:G143"/>
    <mergeCell ref="C187:G187"/>
    <mergeCell ref="C188:G188"/>
    <mergeCell ref="C189:G189"/>
    <mergeCell ref="A47:G47"/>
    <mergeCell ref="A93:G93"/>
    <mergeCell ref="A139:G139"/>
    <mergeCell ref="A185:G185"/>
    <mergeCell ref="A231:G231"/>
    <mergeCell ref="A267:E267"/>
    <mergeCell ref="A268:E268"/>
    <mergeCell ref="A269:E26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61"/>
  <sheetViews>
    <sheetView zoomScale="115" zoomScaleNormal="115" workbookViewId="0">
      <selection activeCell="B4" sqref="B4:C4"/>
    </sheetView>
  </sheetViews>
  <sheetFormatPr baseColWidth="10" defaultColWidth="11.42578125" defaultRowHeight="11.25" x14ac:dyDescent="0.2"/>
  <cols>
    <col min="1" max="1" width="12.42578125" style="1" customWidth="1"/>
    <col min="2" max="2" width="12.140625" style="1" customWidth="1"/>
    <col min="3" max="3" width="12.85546875" style="1" bestFit="1" customWidth="1"/>
    <col min="4" max="4" width="39.85546875" style="1" customWidth="1"/>
    <col min="5" max="5" width="14.42578125" style="1" customWidth="1"/>
    <col min="6" max="6" width="9.28515625" style="1" customWidth="1"/>
    <col min="7" max="7" width="11.140625" style="1" customWidth="1"/>
    <col min="8" max="8" width="9.85546875" style="1" bestFit="1" customWidth="1"/>
    <col min="9" max="9" width="11.42578125" style="1"/>
    <col min="10" max="10" width="38.7109375" style="1" customWidth="1"/>
    <col min="11" max="11" width="12.7109375" style="1" customWidth="1"/>
    <col min="12" max="13" width="11.42578125" style="1"/>
    <col min="14" max="14" width="9.7109375" style="1" bestFit="1" customWidth="1"/>
    <col min="15" max="16384" width="11.42578125" style="1"/>
  </cols>
  <sheetData>
    <row r="1" spans="1:15" ht="24" customHeight="1" x14ac:dyDescent="0.2">
      <c r="A1" s="147" t="s">
        <v>59</v>
      </c>
      <c r="B1" s="147"/>
      <c r="C1" s="147"/>
      <c r="D1" s="147"/>
      <c r="E1" s="147"/>
      <c r="F1" s="147"/>
      <c r="G1" s="147"/>
      <c r="H1" s="147"/>
    </row>
    <row r="2" spans="1:15" ht="15" x14ac:dyDescent="0.25">
      <c r="A2" s="3"/>
      <c r="B2" s="3"/>
      <c r="C2" s="148" t="s">
        <v>60</v>
      </c>
      <c r="D2" s="148"/>
      <c r="E2" s="148"/>
    </row>
    <row r="3" spans="1:15" ht="15" x14ac:dyDescent="0.25">
      <c r="D3" s="24"/>
      <c r="E3" s="54"/>
    </row>
    <row r="4" spans="1:15" ht="12.75" customHeight="1" x14ac:dyDescent="0.25">
      <c r="A4" s="29" t="s">
        <v>29</v>
      </c>
      <c r="B4" s="149"/>
      <c r="C4" s="150"/>
      <c r="D4" s="24"/>
      <c r="E4" s="63"/>
      <c r="F4" s="151"/>
      <c r="G4" s="151"/>
      <c r="H4" s="151"/>
    </row>
    <row r="5" spans="1:15" ht="22.5" customHeight="1" x14ac:dyDescent="0.2">
      <c r="A5" s="30" t="s">
        <v>58</v>
      </c>
      <c r="B5" s="155"/>
      <c r="C5" s="155"/>
      <c r="E5" s="32" t="s">
        <v>30</v>
      </c>
      <c r="F5" s="157"/>
      <c r="G5" s="157"/>
      <c r="H5" s="157"/>
    </row>
    <row r="6" spans="1:15" ht="21" customHeight="1" x14ac:dyDescent="0.2">
      <c r="A6" s="13" t="s">
        <v>27</v>
      </c>
      <c r="B6" s="158"/>
      <c r="C6" s="158"/>
      <c r="E6" s="31" t="s">
        <v>32</v>
      </c>
      <c r="F6" s="156"/>
      <c r="G6" s="156"/>
      <c r="H6" s="156"/>
    </row>
    <row r="7" spans="1:15" ht="22.5" customHeight="1" x14ac:dyDescent="0.2">
      <c r="A7" s="32" t="s">
        <v>57</v>
      </c>
      <c r="B7" s="155"/>
      <c r="C7" s="155"/>
      <c r="D7" s="10"/>
      <c r="E7" s="8"/>
      <c r="G7" s="8"/>
      <c r="H7" s="9"/>
      <c r="M7" s="11"/>
      <c r="N7" s="11"/>
    </row>
    <row r="8" spans="1:15" ht="12.75" customHeight="1" x14ac:dyDescent="0.2">
      <c r="A8" s="13" t="s">
        <v>31</v>
      </c>
      <c r="B8" s="158"/>
      <c r="C8" s="158"/>
      <c r="D8" s="10"/>
      <c r="E8" s="8"/>
      <c r="F8" s="10"/>
      <c r="G8" s="153" t="s">
        <v>56</v>
      </c>
      <c r="H8" s="3"/>
      <c r="M8" s="11"/>
      <c r="N8" s="11"/>
    </row>
    <row r="9" spans="1:15" ht="23.25" customHeight="1" x14ac:dyDescent="0.2">
      <c r="A9" s="32" t="s">
        <v>61</v>
      </c>
      <c r="B9" s="159"/>
      <c r="C9" s="159"/>
      <c r="D9" s="159"/>
      <c r="E9" s="8"/>
      <c r="F9" s="10"/>
      <c r="G9" s="154"/>
      <c r="H9" s="44" t="s">
        <v>0</v>
      </c>
      <c r="M9" s="11"/>
      <c r="N9" s="11"/>
    </row>
    <row r="10" spans="1:15" ht="9.75" customHeight="1" x14ac:dyDescent="0.2">
      <c r="D10" s="10"/>
      <c r="E10" s="8"/>
      <c r="F10" s="10"/>
      <c r="G10" s="154"/>
      <c r="H10" s="7">
        <f>SUM(Tableau3246[Total CAD $])</f>
        <v>0</v>
      </c>
      <c r="J10" s="152" t="s">
        <v>37</v>
      </c>
      <c r="K10" s="152"/>
      <c r="M10" s="11"/>
      <c r="N10" s="11"/>
    </row>
    <row r="11" spans="1:15" ht="62.25" customHeight="1" x14ac:dyDescent="0.25">
      <c r="A11" s="4" t="s">
        <v>33</v>
      </c>
      <c r="B11" s="5" t="s">
        <v>3</v>
      </c>
      <c r="C11" s="5" t="s">
        <v>34</v>
      </c>
      <c r="D11" s="6" t="s">
        <v>2</v>
      </c>
      <c r="E11" s="14" t="s">
        <v>35</v>
      </c>
      <c r="F11" s="5" t="s">
        <v>36</v>
      </c>
      <c r="G11" s="5" t="s">
        <v>55</v>
      </c>
      <c r="H11" s="6" t="s">
        <v>28</v>
      </c>
      <c r="J11" s="17" t="s">
        <v>38</v>
      </c>
      <c r="K11" s="18" t="s">
        <v>0</v>
      </c>
      <c r="L11" s="33" t="s">
        <v>5</v>
      </c>
      <c r="M11" s="33" t="s">
        <v>8</v>
      </c>
      <c r="N11" s="11"/>
    </row>
    <row r="12" spans="1:15" x14ac:dyDescent="0.2">
      <c r="A12" s="2">
        <f>ROW(A1)</f>
        <v>1</v>
      </c>
      <c r="B12" s="35"/>
      <c r="C12" s="36"/>
      <c r="D12" s="72"/>
      <c r="E12" s="37"/>
      <c r="F12" s="38"/>
      <c r="G12" s="39" t="str">
        <f>IFERROR(IF(Tableau3246[[#This Row],[Devise / Currency]]="CAD",1,""),"")</f>
        <v/>
      </c>
      <c r="H12" s="15">
        <f>IFERROR(Tableau3246[[#This Row],[*Taux de change du jour / *Exchange rate of the day]]*Tableau3246[[#This Row],[Montant dans la devise d''origine / Amount in the original currency]],0)</f>
        <v>0</v>
      </c>
      <c r="J12" s="19" t="s">
        <v>39</v>
      </c>
      <c r="K12" s="20">
        <f>SUMIF(Tableau3246[Type de dépense (voir liste déroulante) / Expense type (choose in drop list)],Tableau257[[#This Row],[Sommaire des dépenses / Expenses summary]],Tableau3246[Total CAD $])</f>
        <v>0</v>
      </c>
      <c r="L12" s="33" t="s">
        <v>6</v>
      </c>
      <c r="M12" s="33" t="s">
        <v>9</v>
      </c>
      <c r="N12" s="11"/>
    </row>
    <row r="13" spans="1:15" x14ac:dyDescent="0.2">
      <c r="A13" s="2">
        <f t="shared" ref="A13:A61" si="0">ROW(A2)</f>
        <v>2</v>
      </c>
      <c r="B13" s="35"/>
      <c r="C13" s="36"/>
      <c r="D13" s="72"/>
      <c r="E13" s="37"/>
      <c r="F13" s="38"/>
      <c r="G13" s="39" t="str">
        <f>IFERROR(IF(Tableau3246[[#This Row],[Devise / Currency]]="CAD",1,""),"")</f>
        <v/>
      </c>
      <c r="H13" s="15">
        <f>IFERROR(Tableau3246[[#This Row],[*Taux de change du jour / *Exchange rate of the day]]*Tableau3246[[#This Row],[Montant dans la devise d''origine / Amount in the original currency]],0)</f>
        <v>0</v>
      </c>
      <c r="J13" s="19" t="s">
        <v>40</v>
      </c>
      <c r="K13" s="20">
        <f>SUMIF(Tableau3246[Type de dépense (voir liste déroulante) / Expense type (choose in drop list)],Tableau257[[#This Row],[Sommaire des dépenses / Expenses summary]],Tableau3246[Total CAD $])</f>
        <v>0</v>
      </c>
      <c r="L13" s="33" t="s">
        <v>7</v>
      </c>
      <c r="M13" s="33" t="s">
        <v>10</v>
      </c>
      <c r="N13" s="11"/>
    </row>
    <row r="14" spans="1:15" x14ac:dyDescent="0.2">
      <c r="A14" s="2">
        <f t="shared" si="0"/>
        <v>3</v>
      </c>
      <c r="B14" s="35"/>
      <c r="C14" s="36"/>
      <c r="D14" s="72"/>
      <c r="E14" s="37"/>
      <c r="F14" s="38"/>
      <c r="G14" s="39" t="str">
        <f>IFERROR(IF(Tableau3246[[#This Row],[Devise / Currency]]="CAD",1,""),"")</f>
        <v/>
      </c>
      <c r="H14" s="15">
        <f>IFERROR(Tableau3246[[#This Row],[*Taux de change du jour / *Exchange rate of the day]]*Tableau3246[[#This Row],[Montant dans la devise d''origine / Amount in the original currency]],0)</f>
        <v>0</v>
      </c>
      <c r="J14" s="19" t="s">
        <v>41</v>
      </c>
      <c r="K14" s="20">
        <f>SUMIF(Tableau3246[Type de dépense (voir liste déroulante) / Expense type (choose in drop list)],Tableau257[[#This Row],[Sommaire des dépenses / Expenses summary]],Tableau3246[Total CAD $])</f>
        <v>0</v>
      </c>
      <c r="L14" s="33" t="s">
        <v>11</v>
      </c>
      <c r="M14" s="34"/>
      <c r="N14" s="11"/>
    </row>
    <row r="15" spans="1:15" x14ac:dyDescent="0.2">
      <c r="A15" s="2">
        <f t="shared" si="0"/>
        <v>4</v>
      </c>
      <c r="B15" s="35"/>
      <c r="C15" s="36"/>
      <c r="D15" s="72"/>
      <c r="E15" s="37"/>
      <c r="F15" s="38"/>
      <c r="G15" s="39" t="str">
        <f>IFERROR(IF(Tableau3246[[#This Row],[Devise / Currency]]="CAD",1,""),"")</f>
        <v/>
      </c>
      <c r="H15" s="15">
        <f>IFERROR(Tableau3246[[#This Row],[*Taux de change du jour / *Exchange rate of the day]]*Tableau3246[[#This Row],[Montant dans la devise d''origine / Amount in the original currency]],0)</f>
        <v>0</v>
      </c>
      <c r="J15" s="21" t="s">
        <v>42</v>
      </c>
      <c r="K15" s="20">
        <f>SUMIF(Tableau3246[Type de dépense (voir liste déroulante) / Expense type (choose in drop list)],Tableau257[[#This Row],[Sommaire des dépenses / Expenses summary]],Tableau3246[Total CAD $])</f>
        <v>0</v>
      </c>
      <c r="L15" s="33" t="s">
        <v>12</v>
      </c>
      <c r="M15" s="34" t="s">
        <v>26</v>
      </c>
      <c r="N15" s="11"/>
      <c r="O15" s="12"/>
    </row>
    <row r="16" spans="1:15" x14ac:dyDescent="0.2">
      <c r="A16" s="2">
        <f t="shared" si="0"/>
        <v>5</v>
      </c>
      <c r="B16" s="35"/>
      <c r="C16" s="36"/>
      <c r="D16" s="72"/>
      <c r="E16" s="37"/>
      <c r="F16" s="38"/>
      <c r="G16" s="39" t="str">
        <f>IFERROR(IF(Tableau3246[[#This Row],[Devise / Currency]]="CAD",1,""),"")</f>
        <v/>
      </c>
      <c r="H16" s="15">
        <f>IFERROR(Tableau3246[[#This Row],[*Taux de change du jour / *Exchange rate of the day]]*Tableau3246[[#This Row],[Montant dans la devise d''origine / Amount in the original currency]],0)</f>
        <v>0</v>
      </c>
      <c r="J16" s="21" t="s">
        <v>43</v>
      </c>
      <c r="K16" s="20">
        <f>SUMIF(Tableau3246[Type de dépense (voir liste déroulante) / Expense type (choose in drop list)],Tableau257[[#This Row],[Sommaire des dépenses / Expenses summary]],Tableau3246[Total CAD $])</f>
        <v>0</v>
      </c>
      <c r="L16" s="33" t="s">
        <v>13</v>
      </c>
      <c r="M16" s="34"/>
      <c r="N16" s="11"/>
      <c r="O16" s="12"/>
    </row>
    <row r="17" spans="1:15" x14ac:dyDescent="0.2">
      <c r="A17" s="2">
        <f t="shared" si="0"/>
        <v>6</v>
      </c>
      <c r="B17" s="35"/>
      <c r="C17" s="36"/>
      <c r="D17" s="72"/>
      <c r="E17" s="37"/>
      <c r="F17" s="38"/>
      <c r="G17" s="39" t="str">
        <f>IFERROR(IF(Tableau3246[[#This Row],[Devise / Currency]]="CAD",1,""),"")</f>
        <v/>
      </c>
      <c r="H17" s="15">
        <f>IFERROR(Tableau3246[[#This Row],[*Taux de change du jour / *Exchange rate of the day]]*Tableau3246[[#This Row],[Montant dans la devise d''origine / Amount in the original currency]],0)</f>
        <v>0</v>
      </c>
      <c r="J17" s="21" t="s">
        <v>44</v>
      </c>
      <c r="K17" s="20">
        <f>SUMIF(Tableau3246[Type de dépense (voir liste déroulante) / Expense type (choose in drop list)],Tableau257[[#This Row],[Sommaire des dépenses / Expenses summary]],Tableau3246[Total CAD $])</f>
        <v>0</v>
      </c>
      <c r="L17" s="33" t="s">
        <v>14</v>
      </c>
      <c r="M17" s="34"/>
      <c r="N17" s="11"/>
      <c r="O17" s="12"/>
    </row>
    <row r="18" spans="1:15" x14ac:dyDescent="0.2">
      <c r="A18" s="2">
        <f t="shared" si="0"/>
        <v>7</v>
      </c>
      <c r="B18" s="35"/>
      <c r="C18" s="36"/>
      <c r="D18" s="72"/>
      <c r="E18" s="37"/>
      <c r="F18" s="38"/>
      <c r="G18" s="39" t="str">
        <f>IFERROR(IF(Tableau3246[[#This Row],[Devise / Currency]]="CAD",1,""),"")</f>
        <v/>
      </c>
      <c r="H18" s="15">
        <f>IFERROR(Tableau3246[[#This Row],[*Taux de change du jour / *Exchange rate of the day]]*Tableau3246[[#This Row],[Montant dans la devise d''origine / Amount in the original currency]],0)</f>
        <v>0</v>
      </c>
      <c r="J18" s="19" t="s">
        <v>45</v>
      </c>
      <c r="K18" s="20">
        <f>SUMIF(Tableau3246[Type de dépense (voir liste déroulante) / Expense type (choose in drop list)],Tableau257[[#This Row],[Sommaire des dépenses / Expenses summary]],Tableau3246[Total CAD $])</f>
        <v>0</v>
      </c>
      <c r="L18" s="33" t="s">
        <v>15</v>
      </c>
      <c r="M18" s="34"/>
      <c r="N18" s="11"/>
      <c r="O18" s="12"/>
    </row>
    <row r="19" spans="1:15" x14ac:dyDescent="0.2">
      <c r="A19" s="2">
        <f t="shared" si="0"/>
        <v>8</v>
      </c>
      <c r="B19" s="35"/>
      <c r="C19" s="36"/>
      <c r="D19" s="72"/>
      <c r="E19" s="37"/>
      <c r="F19" s="38"/>
      <c r="G19" s="39" t="str">
        <f>IFERROR(IF(Tableau3246[[#This Row],[Devise / Currency]]="CAD",1,""),"")</f>
        <v/>
      </c>
      <c r="H19" s="15">
        <f>IFERROR(Tableau3246[[#This Row],[*Taux de change du jour / *Exchange rate of the day]]*Tableau3246[[#This Row],[Montant dans la devise d''origine / Amount in the original currency]],0)</f>
        <v>0</v>
      </c>
      <c r="J19" s="19" t="s">
        <v>1</v>
      </c>
      <c r="K19" s="20">
        <f>SUMIF(Tableau3246[Type de dépense (voir liste déroulante) / Expense type (choose in drop list)],Tableau257[[#This Row],[Sommaire des dépenses / Expenses summary]],Tableau3246[Total CAD $])</f>
        <v>0</v>
      </c>
      <c r="L19" s="33" t="s">
        <v>16</v>
      </c>
      <c r="M19" s="34"/>
      <c r="N19" s="11"/>
      <c r="O19" s="12"/>
    </row>
    <row r="20" spans="1:15" x14ac:dyDescent="0.2">
      <c r="A20" s="2">
        <f t="shared" si="0"/>
        <v>9</v>
      </c>
      <c r="B20" s="35"/>
      <c r="C20" s="36"/>
      <c r="D20" s="72"/>
      <c r="E20" s="37"/>
      <c r="F20" s="38"/>
      <c r="G20" s="39" t="str">
        <f>IFERROR(IF(Tableau3246[[#This Row],[Devise / Currency]]="CAD",1,""),"")</f>
        <v/>
      </c>
      <c r="H20" s="15">
        <f>IFERROR(Tableau3246[[#This Row],[*Taux de change du jour / *Exchange rate of the day]]*Tableau3246[[#This Row],[Montant dans la devise d''origine / Amount in the original currency]],0)</f>
        <v>0</v>
      </c>
      <c r="J20" s="19" t="s">
        <v>46</v>
      </c>
      <c r="K20" s="20">
        <f>SUMIF(Tableau3246[Type de dépense (voir liste déroulante) / Expense type (choose in drop list)],Tableau257[[#This Row],[Sommaire des dépenses / Expenses summary]],Tableau3246[Total CAD $])</f>
        <v>0</v>
      </c>
      <c r="L20" s="33" t="s">
        <v>17</v>
      </c>
      <c r="M20" s="34"/>
      <c r="N20" s="11"/>
      <c r="O20" s="12"/>
    </row>
    <row r="21" spans="1:15" x14ac:dyDescent="0.2">
      <c r="A21" s="2">
        <f t="shared" si="0"/>
        <v>10</v>
      </c>
      <c r="B21" s="35"/>
      <c r="C21" s="36"/>
      <c r="D21" s="72"/>
      <c r="E21" s="37"/>
      <c r="F21" s="38"/>
      <c r="G21" s="39" t="str">
        <f>IFERROR(IF(Tableau3246[[#This Row],[Devise / Currency]]="CAD",1,""),"")</f>
        <v/>
      </c>
      <c r="H21" s="15">
        <f>IFERROR(Tableau3246[[#This Row],[*Taux de change du jour / *Exchange rate of the day]]*Tableau3246[[#This Row],[Montant dans la devise d''origine / Amount in the original currency]],0)</f>
        <v>0</v>
      </c>
      <c r="J21" s="21" t="s">
        <v>47</v>
      </c>
      <c r="K21" s="20">
        <f>SUMIF(Tableau3246[Type de dépense (voir liste déroulante) / Expense type (choose in drop list)],Tableau257[[#This Row],[Sommaire des dépenses / Expenses summary]],Tableau3246[Total CAD $])</f>
        <v>0</v>
      </c>
      <c r="L21" s="33" t="s">
        <v>18</v>
      </c>
      <c r="M21" s="34"/>
      <c r="N21" s="11"/>
      <c r="O21" s="12"/>
    </row>
    <row r="22" spans="1:15" x14ac:dyDescent="0.2">
      <c r="A22" s="2">
        <f t="shared" si="0"/>
        <v>11</v>
      </c>
      <c r="B22" s="35"/>
      <c r="C22" s="36"/>
      <c r="D22" s="72"/>
      <c r="E22" s="37"/>
      <c r="F22" s="38"/>
      <c r="G22" s="39" t="str">
        <f>IFERROR(IF(Tableau3246[[#This Row],[Devise / Currency]]="CAD",1,""),"")</f>
        <v/>
      </c>
      <c r="H22" s="15">
        <f>IFERROR(Tableau3246[[#This Row],[*Taux de change du jour / *Exchange rate of the day]]*Tableau3246[[#This Row],[Montant dans la devise d''origine / Amount in the original currency]],0)</f>
        <v>0</v>
      </c>
      <c r="J22" s="21" t="s">
        <v>48</v>
      </c>
      <c r="K22" s="20">
        <f>SUMIF(Tableau3246[Type de dépense (voir liste déroulante) / Expense type (choose in drop list)],Tableau257[[#This Row],[Sommaire des dépenses / Expenses summary]],Tableau3246[Total CAD $])</f>
        <v>0</v>
      </c>
      <c r="L22" s="33" t="s">
        <v>19</v>
      </c>
      <c r="M22" s="34"/>
      <c r="N22" s="11"/>
      <c r="O22" s="12"/>
    </row>
    <row r="23" spans="1:15" x14ac:dyDescent="0.2">
      <c r="A23" s="2">
        <f t="shared" si="0"/>
        <v>12</v>
      </c>
      <c r="B23" s="35"/>
      <c r="C23" s="36"/>
      <c r="D23" s="72"/>
      <c r="E23" s="40"/>
      <c r="F23" s="38"/>
      <c r="G23" s="39" t="str">
        <f>IFERROR(IF(Tableau3246[[#This Row],[Devise / Currency]]="CAD",1,""),"")</f>
        <v/>
      </c>
      <c r="H23" s="16">
        <f>IFERROR(Tableau3246[[#This Row],[*Taux de change du jour / *Exchange rate of the day]]*Tableau3246[[#This Row],[Montant dans la devise d''origine / Amount in the original currency]],0)</f>
        <v>0</v>
      </c>
      <c r="J23" s="21" t="s">
        <v>49</v>
      </c>
      <c r="K23" s="20">
        <f>SUMIF(Tableau3246[Type de dépense (voir liste déroulante) / Expense type (choose in drop list)],Tableau257[[#This Row],[Sommaire des dépenses / Expenses summary]],Tableau3246[Total CAD $])</f>
        <v>0</v>
      </c>
      <c r="L23" s="33" t="s">
        <v>20</v>
      </c>
      <c r="M23" s="34"/>
      <c r="N23" s="11"/>
      <c r="O23" s="12"/>
    </row>
    <row r="24" spans="1:15" x14ac:dyDescent="0.2">
      <c r="A24" s="2">
        <f t="shared" si="0"/>
        <v>13</v>
      </c>
      <c r="B24" s="35"/>
      <c r="C24" s="36"/>
      <c r="D24" s="72"/>
      <c r="E24" s="40"/>
      <c r="F24" s="38"/>
      <c r="G24" s="39" t="str">
        <f>IFERROR(IF(Tableau3246[[#This Row],[Devise / Currency]]="CAD",1,""),"")</f>
        <v/>
      </c>
      <c r="H24" s="16">
        <f>IFERROR(Tableau3246[[#This Row],[*Taux de change du jour / *Exchange rate of the day]]*Tableau3246[[#This Row],[Montant dans la devise d''origine / Amount in the original currency]],0)</f>
        <v>0</v>
      </c>
      <c r="J24" s="19" t="s">
        <v>50</v>
      </c>
      <c r="K24" s="20">
        <f>SUMIF(Tableau3246[Type de dépense (voir liste déroulante) / Expense type (choose in drop list)],Tableau257[[#This Row],[Sommaire des dépenses / Expenses summary]],Tableau3246[Total CAD $])</f>
        <v>0</v>
      </c>
      <c r="L24" s="33" t="s">
        <v>21</v>
      </c>
      <c r="M24" s="34"/>
      <c r="N24" s="11"/>
      <c r="O24" s="12"/>
    </row>
    <row r="25" spans="1:15" x14ac:dyDescent="0.2">
      <c r="A25" s="2">
        <f t="shared" si="0"/>
        <v>14</v>
      </c>
      <c r="B25" s="35"/>
      <c r="C25" s="36"/>
      <c r="D25" s="72"/>
      <c r="E25" s="40"/>
      <c r="F25" s="38"/>
      <c r="G25" s="39" t="str">
        <f>IFERROR(IF(Tableau3246[[#This Row],[Devise / Currency]]="CAD",1,""),"")</f>
        <v/>
      </c>
      <c r="H25" s="16">
        <f>IFERROR(Tableau3246[[#This Row],[*Taux de change du jour / *Exchange rate of the day]]*Tableau3246[[#This Row],[Montant dans la devise d''origine / Amount in the original currency]],0)</f>
        <v>0</v>
      </c>
      <c r="J25" s="19" t="s">
        <v>51</v>
      </c>
      <c r="K25" s="20">
        <f>SUMIF(Tableau3246[Type de dépense (voir liste déroulante) / Expense type (choose in drop list)],Tableau257[[#This Row],[Sommaire des dépenses / Expenses summary]],Tableau3246[Total CAD $])</f>
        <v>0</v>
      </c>
      <c r="L25" s="33" t="s">
        <v>22</v>
      </c>
      <c r="M25" s="34"/>
      <c r="N25" s="11"/>
      <c r="O25" s="12"/>
    </row>
    <row r="26" spans="1:15" x14ac:dyDescent="0.2">
      <c r="A26" s="2">
        <f t="shared" si="0"/>
        <v>15</v>
      </c>
      <c r="B26" s="35"/>
      <c r="C26" s="36"/>
      <c r="D26" s="72"/>
      <c r="E26" s="40"/>
      <c r="F26" s="38"/>
      <c r="G26" s="39" t="str">
        <f>IFERROR(IF(Tableau3246[[#This Row],[Devise / Currency]]="CAD",1,""),"")</f>
        <v/>
      </c>
      <c r="H26" s="16">
        <f>IFERROR(Tableau3246[[#This Row],[*Taux de change du jour / *Exchange rate of the day]]*Tableau3246[[#This Row],[Montant dans la devise d''origine / Amount in the original currency]],0)</f>
        <v>0</v>
      </c>
      <c r="J26" s="22" t="s">
        <v>0</v>
      </c>
      <c r="K26" s="23">
        <f>SUBTOTAL(109,Tableau257[Total])</f>
        <v>0</v>
      </c>
      <c r="L26" s="33" t="s">
        <v>23</v>
      </c>
      <c r="M26" s="34"/>
      <c r="N26" s="11"/>
      <c r="O26" s="12"/>
    </row>
    <row r="27" spans="1:15" x14ac:dyDescent="0.2">
      <c r="A27" s="2">
        <f t="shared" si="0"/>
        <v>16</v>
      </c>
      <c r="B27" s="35"/>
      <c r="C27" s="36"/>
      <c r="D27" s="72"/>
      <c r="E27" s="40"/>
      <c r="F27" s="38"/>
      <c r="G27" s="39" t="str">
        <f>IFERROR(IF(Tableau3246[[#This Row],[Devise / Currency]]="CAD",1,""),"")</f>
        <v/>
      </c>
      <c r="H27" s="16">
        <f>IFERROR(Tableau3246[[#This Row],[*Taux de change du jour / *Exchange rate of the day]]*Tableau3246[[#This Row],[Montant dans la devise d''origine / Amount in the original currency]],0)</f>
        <v>0</v>
      </c>
      <c r="L27" s="33" t="s">
        <v>24</v>
      </c>
      <c r="M27" s="34"/>
      <c r="N27" s="11"/>
      <c r="O27" s="12"/>
    </row>
    <row r="28" spans="1:15" x14ac:dyDescent="0.2">
      <c r="A28" s="2">
        <f t="shared" si="0"/>
        <v>17</v>
      </c>
      <c r="B28" s="35"/>
      <c r="C28" s="36"/>
      <c r="D28" s="72"/>
      <c r="E28" s="40"/>
      <c r="F28" s="38"/>
      <c r="G28" s="39" t="str">
        <f>IFERROR(IF(Tableau3246[[#This Row],[Devise / Currency]]="CAD",1,""),"")</f>
        <v/>
      </c>
      <c r="H28" s="16">
        <f>IFERROR(Tableau3246[[#This Row],[*Taux de change du jour / *Exchange rate of the day]]*Tableau3246[[#This Row],[Montant dans la devise d''origine / Amount in the original currency]],0)</f>
        <v>0</v>
      </c>
      <c r="L28" s="33" t="s">
        <v>25</v>
      </c>
      <c r="M28" s="34"/>
      <c r="N28" s="11"/>
      <c r="O28" s="12"/>
    </row>
    <row r="29" spans="1:15" x14ac:dyDescent="0.2">
      <c r="A29" s="2">
        <f t="shared" si="0"/>
        <v>18</v>
      </c>
      <c r="B29" s="35"/>
      <c r="C29" s="36"/>
      <c r="D29" s="73"/>
      <c r="E29" s="40"/>
      <c r="F29" s="38"/>
      <c r="G29" s="39" t="str">
        <f>IFERROR(IF(Tableau3246[[#This Row],[Devise / Currency]]="CAD",1,""),"")</f>
        <v/>
      </c>
      <c r="H29" s="16">
        <f>IFERROR(Tableau3246[[#This Row],[*Taux de change du jour / *Exchange rate of the day]]*Tableau3246[[#This Row],[Montant dans la devise d''origine / Amount in the original currency]],0)</f>
        <v>0</v>
      </c>
      <c r="L29" s="34"/>
      <c r="M29" s="34"/>
      <c r="N29" s="11"/>
      <c r="O29" s="12"/>
    </row>
    <row r="30" spans="1:15" x14ac:dyDescent="0.2">
      <c r="A30" s="2">
        <f t="shared" si="0"/>
        <v>19</v>
      </c>
      <c r="B30" s="35"/>
      <c r="C30" s="36"/>
      <c r="D30" s="73"/>
      <c r="E30" s="40"/>
      <c r="F30" s="38"/>
      <c r="G30" s="39" t="str">
        <f>IFERROR(IF(Tableau3246[[#This Row],[Devise / Currency]]="CAD",1,""),"")</f>
        <v/>
      </c>
      <c r="H30" s="16">
        <f>IFERROR(Tableau3246[[#This Row],[*Taux de change du jour / *Exchange rate of the day]]*Tableau3246[[#This Row],[Montant dans la devise d''origine / Amount in the original currency]],0)</f>
        <v>0</v>
      </c>
      <c r="L30" s="34"/>
      <c r="M30" s="34"/>
      <c r="N30" s="11"/>
      <c r="O30" s="11"/>
    </row>
    <row r="31" spans="1:15" x14ac:dyDescent="0.2">
      <c r="A31" s="2">
        <f t="shared" si="0"/>
        <v>20</v>
      </c>
      <c r="B31" s="35"/>
      <c r="C31" s="36"/>
      <c r="D31" s="73"/>
      <c r="E31" s="40"/>
      <c r="F31" s="38"/>
      <c r="G31" s="39" t="str">
        <f>IFERROR(IF(Tableau3246[[#This Row],[Devise / Currency]]="CAD",1,""),"")</f>
        <v/>
      </c>
      <c r="H31" s="16">
        <f>IFERROR(Tableau3246[[#This Row],[*Taux de change du jour / *Exchange rate of the day]]*Tableau3246[[#This Row],[Montant dans la devise d''origine / Amount in the original currency]],0)</f>
        <v>0</v>
      </c>
      <c r="L31" s="11"/>
      <c r="M31" s="11"/>
      <c r="N31" s="11"/>
    </row>
    <row r="32" spans="1:15" x14ac:dyDescent="0.2">
      <c r="A32" s="2">
        <f t="shared" si="0"/>
        <v>21</v>
      </c>
      <c r="B32" s="42"/>
      <c r="C32" s="42"/>
      <c r="D32" s="73"/>
      <c r="E32" s="40"/>
      <c r="F32" s="43"/>
      <c r="G32" s="39" t="str">
        <f>IFERROR(IF(Tableau3246[[#This Row],[Devise / Currency]]="CAD",1,""),"")</f>
        <v/>
      </c>
      <c r="H32" s="16">
        <f>IFERROR(Tableau3246[[#This Row],[*Taux de change du jour / *Exchange rate of the day]]*Tableau3246[[#This Row],[Montant dans la devise d''origine / Amount in the original currency]],0)</f>
        <v>0</v>
      </c>
      <c r="L32" s="11"/>
      <c r="M32" s="11"/>
      <c r="N32" s="11"/>
    </row>
    <row r="33" spans="1:14" x14ac:dyDescent="0.2">
      <c r="A33" s="2">
        <f t="shared" si="0"/>
        <v>22</v>
      </c>
      <c r="B33" s="42"/>
      <c r="C33" s="42"/>
      <c r="D33" s="73"/>
      <c r="E33" s="40"/>
      <c r="F33" s="43"/>
      <c r="G33" s="39" t="str">
        <f>IFERROR(IF(Tableau3246[[#This Row],[Devise / Currency]]="CAD",1,""),"")</f>
        <v/>
      </c>
      <c r="H33" s="16">
        <f>IFERROR(Tableau3246[[#This Row],[*Taux de change du jour / *Exchange rate of the day]]*Tableau3246[[#This Row],[Montant dans la devise d''origine / Amount in the original currency]],0)</f>
        <v>0</v>
      </c>
      <c r="M33" s="11"/>
      <c r="N33" s="11"/>
    </row>
    <row r="34" spans="1:14" x14ac:dyDescent="0.2">
      <c r="A34" s="2">
        <f t="shared" si="0"/>
        <v>23</v>
      </c>
      <c r="B34" s="42"/>
      <c r="C34" s="42"/>
      <c r="D34" s="73"/>
      <c r="E34" s="40"/>
      <c r="F34" s="43"/>
      <c r="G34" s="39" t="str">
        <f>IFERROR(IF(Tableau3246[[#This Row],[Devise / Currency]]="CAD",1,""),"")</f>
        <v/>
      </c>
      <c r="H34" s="16">
        <f>IFERROR(Tableau3246[[#This Row],[*Taux de change du jour / *Exchange rate of the day]]*Tableau3246[[#This Row],[Montant dans la devise d''origine / Amount in the original currency]],0)</f>
        <v>0</v>
      </c>
      <c r="M34" s="11"/>
      <c r="N34" s="11"/>
    </row>
    <row r="35" spans="1:14" x14ac:dyDescent="0.2">
      <c r="A35" s="2">
        <f t="shared" si="0"/>
        <v>24</v>
      </c>
      <c r="B35" s="42"/>
      <c r="C35" s="42"/>
      <c r="D35" s="73"/>
      <c r="E35" s="40"/>
      <c r="F35" s="43"/>
      <c r="G35" s="39" t="str">
        <f>IFERROR(IF(Tableau3246[[#This Row],[Devise / Currency]]="CAD",1,""),"")</f>
        <v/>
      </c>
      <c r="H35" s="16">
        <f>IFERROR(Tableau3246[[#This Row],[*Taux de change du jour / *Exchange rate of the day]]*Tableau3246[[#This Row],[Montant dans la devise d''origine / Amount in the original currency]],0)</f>
        <v>0</v>
      </c>
      <c r="M35" s="11"/>
      <c r="N35" s="11"/>
    </row>
    <row r="36" spans="1:14" x14ac:dyDescent="0.2">
      <c r="A36" s="2">
        <f t="shared" si="0"/>
        <v>25</v>
      </c>
      <c r="B36" s="42"/>
      <c r="C36" s="42"/>
      <c r="D36" s="73"/>
      <c r="E36" s="40"/>
      <c r="F36" s="43"/>
      <c r="G36" s="39" t="str">
        <f>IFERROR(IF(Tableau3246[[#This Row],[Devise / Currency]]="CAD",1,""),"")</f>
        <v/>
      </c>
      <c r="H36" s="16">
        <f>IFERROR(Tableau3246[[#This Row],[*Taux de change du jour / *Exchange rate of the day]]*Tableau3246[[#This Row],[Montant dans la devise d''origine / Amount in the original currency]],0)</f>
        <v>0</v>
      </c>
    </row>
    <row r="37" spans="1:14" x14ac:dyDescent="0.2">
      <c r="A37" s="2">
        <f t="shared" si="0"/>
        <v>26</v>
      </c>
      <c r="B37" s="42"/>
      <c r="C37" s="42"/>
      <c r="D37" s="73"/>
      <c r="E37" s="40"/>
      <c r="F37" s="43"/>
      <c r="G37" s="39" t="str">
        <f>IFERROR(IF(Tableau3246[[#This Row],[Devise / Currency]]="CAD",1,""),"")</f>
        <v/>
      </c>
      <c r="H37" s="16">
        <f>IFERROR(Tableau3246[[#This Row],[*Taux de change du jour / *Exchange rate of the day]]*Tableau3246[[#This Row],[Montant dans la devise d''origine / Amount in the original currency]],0)</f>
        <v>0</v>
      </c>
    </row>
    <row r="38" spans="1:14" x14ac:dyDescent="0.2">
      <c r="A38" s="2">
        <f t="shared" si="0"/>
        <v>27</v>
      </c>
      <c r="B38" s="42"/>
      <c r="C38" s="42"/>
      <c r="D38" s="73"/>
      <c r="E38" s="40"/>
      <c r="F38" s="43"/>
      <c r="G38" s="39" t="str">
        <f>IFERROR(IF(Tableau3246[[#This Row],[Devise / Currency]]="CAD",1,""),"")</f>
        <v/>
      </c>
      <c r="H38" s="16">
        <f>IFERROR(Tableau3246[[#This Row],[*Taux de change du jour / *Exchange rate of the day]]*Tableau3246[[#This Row],[Montant dans la devise d''origine / Amount in the original currency]],0)</f>
        <v>0</v>
      </c>
    </row>
    <row r="39" spans="1:14" x14ac:dyDescent="0.2">
      <c r="A39" s="2">
        <f t="shared" si="0"/>
        <v>28</v>
      </c>
      <c r="B39" s="42"/>
      <c r="C39" s="42"/>
      <c r="D39" s="73"/>
      <c r="E39" s="40"/>
      <c r="F39" s="43"/>
      <c r="G39" s="39" t="str">
        <f>IFERROR(IF(Tableau3246[[#This Row],[Devise / Currency]]="CAD",1,""),"")</f>
        <v/>
      </c>
      <c r="H39" s="16">
        <f>IFERROR(Tableau3246[[#This Row],[*Taux de change du jour / *Exchange rate of the day]]*Tableau3246[[#This Row],[Montant dans la devise d''origine / Amount in the original currency]],0)</f>
        <v>0</v>
      </c>
    </row>
    <row r="40" spans="1:14" x14ac:dyDescent="0.2">
      <c r="A40" s="2">
        <f t="shared" si="0"/>
        <v>29</v>
      </c>
      <c r="B40" s="42"/>
      <c r="C40" s="42"/>
      <c r="D40" s="73"/>
      <c r="E40" s="40"/>
      <c r="F40" s="43"/>
      <c r="G40" s="39" t="str">
        <f>IFERROR(IF(Tableau3246[[#This Row],[Devise / Currency]]="CAD",1,""),"")</f>
        <v/>
      </c>
      <c r="H40" s="16">
        <f>IFERROR(Tableau3246[[#This Row],[*Taux de change du jour / *Exchange rate of the day]]*Tableau3246[[#This Row],[Montant dans la devise d''origine / Amount in the original currency]],0)</f>
        <v>0</v>
      </c>
    </row>
    <row r="41" spans="1:14" x14ac:dyDescent="0.2">
      <c r="A41" s="2">
        <f t="shared" si="0"/>
        <v>30</v>
      </c>
      <c r="B41" s="42"/>
      <c r="C41" s="42"/>
      <c r="D41" s="73"/>
      <c r="E41" s="40"/>
      <c r="F41" s="43"/>
      <c r="G41" s="39" t="str">
        <f>IFERROR(IF(Tableau3246[[#This Row],[Devise / Currency]]="CAD",1,""),"")</f>
        <v/>
      </c>
      <c r="H41" s="16">
        <f>IFERROR(Tableau3246[[#This Row],[*Taux de change du jour / *Exchange rate of the day]]*Tableau3246[[#This Row],[Montant dans la devise d''origine / Amount in the original currency]],0)</f>
        <v>0</v>
      </c>
    </row>
    <row r="42" spans="1:14" x14ac:dyDescent="0.2">
      <c r="A42" s="2">
        <f t="shared" si="0"/>
        <v>31</v>
      </c>
      <c r="B42" s="42"/>
      <c r="C42" s="42"/>
      <c r="D42" s="73"/>
      <c r="E42" s="40"/>
      <c r="F42" s="43"/>
      <c r="G42" s="39" t="str">
        <f>IFERROR(IF(Tableau3246[[#This Row],[Devise / Currency]]="CAD",1,""),"")</f>
        <v/>
      </c>
      <c r="H42" s="16">
        <f>IFERROR(Tableau3246[[#This Row],[*Taux de change du jour / *Exchange rate of the day]]*Tableau3246[[#This Row],[Montant dans la devise d''origine / Amount in the original currency]],0)</f>
        <v>0</v>
      </c>
    </row>
    <row r="43" spans="1:14" x14ac:dyDescent="0.2">
      <c r="A43" s="2">
        <f t="shared" si="0"/>
        <v>32</v>
      </c>
      <c r="B43" s="42"/>
      <c r="C43" s="42"/>
      <c r="D43" s="73"/>
      <c r="E43" s="40"/>
      <c r="F43" s="43"/>
      <c r="G43" s="39" t="str">
        <f>IFERROR(IF(Tableau3246[[#This Row],[Devise / Currency]]="CAD",1,""),"")</f>
        <v/>
      </c>
      <c r="H43" s="16">
        <f>IFERROR(Tableau3246[[#This Row],[*Taux de change du jour / *Exchange rate of the day]]*Tableau3246[[#This Row],[Montant dans la devise d''origine / Amount in the original currency]],0)</f>
        <v>0</v>
      </c>
    </row>
    <row r="44" spans="1:14" x14ac:dyDescent="0.2">
      <c r="A44" s="2">
        <f t="shared" si="0"/>
        <v>33</v>
      </c>
      <c r="B44" s="42"/>
      <c r="C44" s="42"/>
      <c r="D44" s="73"/>
      <c r="E44" s="40"/>
      <c r="F44" s="43"/>
      <c r="G44" s="39" t="str">
        <f>IFERROR(IF(Tableau3246[[#This Row],[Devise / Currency]]="CAD",1,""),"")</f>
        <v/>
      </c>
      <c r="H44" s="16">
        <f>IFERROR(Tableau3246[[#This Row],[*Taux de change du jour / *Exchange rate of the day]]*Tableau3246[[#This Row],[Montant dans la devise d''origine / Amount in the original currency]],0)</f>
        <v>0</v>
      </c>
    </row>
    <row r="45" spans="1:14" x14ac:dyDescent="0.2">
      <c r="A45" s="2">
        <f t="shared" si="0"/>
        <v>34</v>
      </c>
      <c r="B45" s="42"/>
      <c r="C45" s="42"/>
      <c r="D45" s="73"/>
      <c r="E45" s="40"/>
      <c r="F45" s="43"/>
      <c r="G45" s="39" t="str">
        <f>IFERROR(IF(Tableau3246[[#This Row],[Devise / Currency]]="CAD",1,""),"")</f>
        <v/>
      </c>
      <c r="H45" s="16">
        <f>IFERROR(Tableau3246[[#This Row],[*Taux de change du jour / *Exchange rate of the day]]*Tableau3246[[#This Row],[Montant dans la devise d''origine / Amount in the original currency]],0)</f>
        <v>0</v>
      </c>
    </row>
    <row r="46" spans="1:14" x14ac:dyDescent="0.2">
      <c r="A46" s="2">
        <f t="shared" si="0"/>
        <v>35</v>
      </c>
      <c r="B46" s="42"/>
      <c r="C46" s="42"/>
      <c r="D46" s="73"/>
      <c r="E46" s="40"/>
      <c r="F46" s="43"/>
      <c r="G46" s="39" t="str">
        <f>IFERROR(IF(Tableau3246[[#This Row],[Devise / Currency]]="CAD",1,""),"")</f>
        <v/>
      </c>
      <c r="H46" s="16">
        <f>IFERROR(Tableau3246[[#This Row],[*Taux de change du jour / *Exchange rate of the day]]*Tableau3246[[#This Row],[Montant dans la devise d''origine / Amount in the original currency]],0)</f>
        <v>0</v>
      </c>
    </row>
    <row r="47" spans="1:14" x14ac:dyDescent="0.2">
      <c r="A47" s="2">
        <f t="shared" si="0"/>
        <v>36</v>
      </c>
      <c r="B47" s="42"/>
      <c r="C47" s="42"/>
      <c r="D47" s="73"/>
      <c r="E47" s="40"/>
      <c r="F47" s="43"/>
      <c r="G47" s="39" t="str">
        <f>IFERROR(IF(Tableau3246[[#This Row],[Devise / Currency]]="CAD",1,""),"")</f>
        <v/>
      </c>
      <c r="H47" s="16">
        <f>IFERROR(Tableau3246[[#This Row],[*Taux de change du jour / *Exchange rate of the day]]*Tableau3246[[#This Row],[Montant dans la devise d''origine / Amount in the original currency]],0)</f>
        <v>0</v>
      </c>
    </row>
    <row r="48" spans="1:14" x14ac:dyDescent="0.2">
      <c r="A48" s="2">
        <f t="shared" si="0"/>
        <v>37</v>
      </c>
      <c r="B48" s="42"/>
      <c r="C48" s="42"/>
      <c r="D48" s="73"/>
      <c r="E48" s="40"/>
      <c r="F48" s="43"/>
      <c r="G48" s="39" t="str">
        <f>IFERROR(IF(Tableau3246[[#This Row],[Devise / Currency]]="CAD",1,""),"")</f>
        <v/>
      </c>
      <c r="H48" s="16">
        <f>IFERROR(Tableau3246[[#This Row],[*Taux de change du jour / *Exchange rate of the day]]*Tableau3246[[#This Row],[Montant dans la devise d''origine / Amount in the original currency]],0)</f>
        <v>0</v>
      </c>
    </row>
    <row r="49" spans="1:8" x14ac:dyDescent="0.2">
      <c r="A49" s="2">
        <f t="shared" si="0"/>
        <v>38</v>
      </c>
      <c r="B49" s="42"/>
      <c r="C49" s="42"/>
      <c r="D49" s="73"/>
      <c r="E49" s="40"/>
      <c r="F49" s="43"/>
      <c r="G49" s="39" t="str">
        <f>IFERROR(IF(Tableau3246[[#This Row],[Devise / Currency]]="CAD",1,""),"")</f>
        <v/>
      </c>
      <c r="H49" s="16">
        <f>IFERROR(Tableau3246[[#This Row],[*Taux de change du jour / *Exchange rate of the day]]*Tableau3246[[#This Row],[Montant dans la devise d''origine / Amount in the original currency]],0)</f>
        <v>0</v>
      </c>
    </row>
    <row r="50" spans="1:8" x14ac:dyDescent="0.2">
      <c r="A50" s="2">
        <f t="shared" si="0"/>
        <v>39</v>
      </c>
      <c r="B50" s="42"/>
      <c r="C50" s="42"/>
      <c r="D50" s="73"/>
      <c r="E50" s="40"/>
      <c r="F50" s="43"/>
      <c r="G50" s="39" t="str">
        <f>IFERROR(IF(Tableau3246[[#This Row],[Devise / Currency]]="CAD",1,""),"")</f>
        <v/>
      </c>
      <c r="H50" s="16">
        <f>IFERROR(Tableau3246[[#This Row],[*Taux de change du jour / *Exchange rate of the day]]*Tableau3246[[#This Row],[Montant dans la devise d''origine / Amount in the original currency]],0)</f>
        <v>0</v>
      </c>
    </row>
    <row r="51" spans="1:8" x14ac:dyDescent="0.2">
      <c r="A51" s="2">
        <f t="shared" si="0"/>
        <v>40</v>
      </c>
      <c r="B51" s="42"/>
      <c r="C51" s="42"/>
      <c r="D51" s="73"/>
      <c r="E51" s="40"/>
      <c r="F51" s="43"/>
      <c r="G51" s="39" t="str">
        <f>IFERROR(IF(Tableau3246[[#This Row],[Devise / Currency]]="CAD",1,""),"")</f>
        <v/>
      </c>
      <c r="H51" s="16">
        <f>IFERROR(Tableau3246[[#This Row],[*Taux de change du jour / *Exchange rate of the day]]*Tableau3246[[#This Row],[Montant dans la devise d''origine / Amount in the original currency]],0)</f>
        <v>0</v>
      </c>
    </row>
    <row r="52" spans="1:8" x14ac:dyDescent="0.2">
      <c r="A52" s="2">
        <f t="shared" si="0"/>
        <v>41</v>
      </c>
      <c r="B52" s="42"/>
      <c r="C52" s="42"/>
      <c r="D52" s="73"/>
      <c r="E52" s="40"/>
      <c r="F52" s="43"/>
      <c r="G52" s="39" t="str">
        <f>IFERROR(IF(Tableau3246[[#This Row],[Devise / Currency]]="CAD",1,""),"")</f>
        <v/>
      </c>
      <c r="H52" s="16">
        <f>IFERROR(Tableau3246[[#This Row],[*Taux de change du jour / *Exchange rate of the day]]*Tableau3246[[#This Row],[Montant dans la devise d''origine / Amount in the original currency]],0)</f>
        <v>0</v>
      </c>
    </row>
    <row r="53" spans="1:8" x14ac:dyDescent="0.2">
      <c r="A53" s="2">
        <f t="shared" si="0"/>
        <v>42</v>
      </c>
      <c r="B53" s="42"/>
      <c r="C53" s="42"/>
      <c r="D53" s="73"/>
      <c r="E53" s="40"/>
      <c r="F53" s="43"/>
      <c r="G53" s="39" t="str">
        <f>IFERROR(IF(Tableau3246[[#This Row],[Devise / Currency]]="CAD",1,""),"")</f>
        <v/>
      </c>
      <c r="H53" s="16">
        <f>IFERROR(Tableau3246[[#This Row],[*Taux de change du jour / *Exchange rate of the day]]*Tableau3246[[#This Row],[Montant dans la devise d''origine / Amount in the original currency]],0)</f>
        <v>0</v>
      </c>
    </row>
    <row r="54" spans="1:8" x14ac:dyDescent="0.2">
      <c r="A54" s="2">
        <f t="shared" si="0"/>
        <v>43</v>
      </c>
      <c r="B54" s="42"/>
      <c r="C54" s="42"/>
      <c r="D54" s="73"/>
      <c r="E54" s="40"/>
      <c r="F54" s="43"/>
      <c r="G54" s="39" t="str">
        <f>IFERROR(IF(Tableau3246[[#This Row],[Devise / Currency]]="CAD",1,""),"")</f>
        <v/>
      </c>
      <c r="H54" s="16">
        <f>IFERROR(Tableau3246[[#This Row],[*Taux de change du jour / *Exchange rate of the day]]*Tableau3246[[#This Row],[Montant dans la devise d''origine / Amount in the original currency]],0)</f>
        <v>0</v>
      </c>
    </row>
    <row r="55" spans="1:8" x14ac:dyDescent="0.2">
      <c r="A55" s="2">
        <f t="shared" si="0"/>
        <v>44</v>
      </c>
      <c r="B55" s="42"/>
      <c r="C55" s="42"/>
      <c r="D55" s="73"/>
      <c r="E55" s="40"/>
      <c r="F55" s="43"/>
      <c r="G55" s="39" t="str">
        <f>IFERROR(IF(Tableau3246[[#This Row],[Devise / Currency]]="CAD",1,""),"")</f>
        <v/>
      </c>
      <c r="H55" s="16">
        <f>IFERROR(Tableau3246[[#This Row],[*Taux de change du jour / *Exchange rate of the day]]*Tableau3246[[#This Row],[Montant dans la devise d''origine / Amount in the original currency]],0)</f>
        <v>0</v>
      </c>
    </row>
    <row r="56" spans="1:8" x14ac:dyDescent="0.2">
      <c r="A56" s="2">
        <f t="shared" si="0"/>
        <v>45</v>
      </c>
      <c r="B56" s="42"/>
      <c r="C56" s="42"/>
      <c r="D56" s="73"/>
      <c r="E56" s="40"/>
      <c r="F56" s="43"/>
      <c r="G56" s="39" t="str">
        <f>IFERROR(IF(Tableau3246[[#This Row],[Devise / Currency]]="CAD",1,""),"")</f>
        <v/>
      </c>
      <c r="H56" s="16">
        <f>IFERROR(Tableau3246[[#This Row],[*Taux de change du jour / *Exchange rate of the day]]*Tableau3246[[#This Row],[Montant dans la devise d''origine / Amount in the original currency]],0)</f>
        <v>0</v>
      </c>
    </row>
    <row r="57" spans="1:8" x14ac:dyDescent="0.2">
      <c r="A57" s="2">
        <f t="shared" si="0"/>
        <v>46</v>
      </c>
      <c r="B57" s="42"/>
      <c r="C57" s="42"/>
      <c r="D57" s="73"/>
      <c r="E57" s="40"/>
      <c r="F57" s="43"/>
      <c r="G57" s="39" t="str">
        <f>IFERROR(IF(Tableau3246[[#This Row],[Devise / Currency]]="CAD",1,""),"")</f>
        <v/>
      </c>
      <c r="H57" s="16">
        <f>IFERROR(Tableau3246[[#This Row],[*Taux de change du jour / *Exchange rate of the day]]*Tableau3246[[#This Row],[Montant dans la devise d''origine / Amount in the original currency]],0)</f>
        <v>0</v>
      </c>
    </row>
    <row r="58" spans="1:8" x14ac:dyDescent="0.2">
      <c r="A58" s="2">
        <f t="shared" si="0"/>
        <v>47</v>
      </c>
      <c r="B58" s="42"/>
      <c r="C58" s="42"/>
      <c r="D58" s="73"/>
      <c r="E58" s="40"/>
      <c r="F58" s="43"/>
      <c r="G58" s="39" t="str">
        <f>IFERROR(IF(Tableau3246[[#This Row],[Devise / Currency]]="CAD",1,""),"")</f>
        <v/>
      </c>
      <c r="H58" s="16">
        <f>IFERROR(Tableau3246[[#This Row],[*Taux de change du jour / *Exchange rate of the day]]*Tableau3246[[#This Row],[Montant dans la devise d''origine / Amount in the original currency]],0)</f>
        <v>0</v>
      </c>
    </row>
    <row r="59" spans="1:8" x14ac:dyDescent="0.2">
      <c r="A59" s="2">
        <f t="shared" si="0"/>
        <v>48</v>
      </c>
      <c r="B59" s="42"/>
      <c r="C59" s="42"/>
      <c r="D59" s="73"/>
      <c r="E59" s="40"/>
      <c r="F59" s="43"/>
      <c r="G59" s="39" t="str">
        <f>IFERROR(IF(Tableau3246[[#This Row],[Devise / Currency]]="CAD",1,""),"")</f>
        <v/>
      </c>
      <c r="H59" s="16">
        <f>IFERROR(Tableau3246[[#This Row],[*Taux de change du jour / *Exchange rate of the day]]*Tableau3246[[#This Row],[Montant dans la devise d''origine / Amount in the original currency]],0)</f>
        <v>0</v>
      </c>
    </row>
    <row r="60" spans="1:8" x14ac:dyDescent="0.2">
      <c r="A60" s="2">
        <f t="shared" si="0"/>
        <v>49</v>
      </c>
      <c r="B60" s="42"/>
      <c r="C60" s="42"/>
      <c r="D60" s="73"/>
      <c r="E60" s="40"/>
      <c r="F60" s="43"/>
      <c r="G60" s="39" t="str">
        <f>IFERROR(IF(Tableau3246[[#This Row],[Devise / Currency]]="CAD",1,""),"")</f>
        <v/>
      </c>
      <c r="H60" s="16">
        <f>IFERROR(Tableau3246[[#This Row],[*Taux de change du jour / *Exchange rate of the day]]*Tableau3246[[#This Row],[Montant dans la devise d''origine / Amount in the original currency]],0)</f>
        <v>0</v>
      </c>
    </row>
    <row r="61" spans="1:8" x14ac:dyDescent="0.2">
      <c r="A61" s="2">
        <f t="shared" si="0"/>
        <v>50</v>
      </c>
      <c r="B61" s="42"/>
      <c r="C61" s="42"/>
      <c r="D61" s="73"/>
      <c r="E61" s="40"/>
      <c r="F61" s="43"/>
      <c r="G61" s="39" t="str">
        <f>IFERROR(IF(Tableau3246[[#This Row],[Devise / Currency]]="CAD",1,""),"")</f>
        <v/>
      </c>
      <c r="H61" s="16">
        <f>IFERROR(Tableau3246[[#This Row],[*Taux de change du jour / *Exchange rate of the day]]*Tableau3246[[#This Row],[Montant dans la devise d''origine / Amount in the original currency]],0)</f>
        <v>0</v>
      </c>
    </row>
  </sheetData>
  <sheetProtection sheet="1" objects="1" scenarios="1" selectLockedCells="1"/>
  <mergeCells count="13">
    <mergeCell ref="A1:H1"/>
    <mergeCell ref="C2:E2"/>
    <mergeCell ref="B4:C4"/>
    <mergeCell ref="F4:H4"/>
    <mergeCell ref="J10:K10"/>
    <mergeCell ref="G8:G10"/>
    <mergeCell ref="B7:C7"/>
    <mergeCell ref="B5:C5"/>
    <mergeCell ref="F6:H6"/>
    <mergeCell ref="F5:H5"/>
    <mergeCell ref="B6:C6"/>
    <mergeCell ref="B8:C8"/>
    <mergeCell ref="B9:D9"/>
  </mergeCells>
  <dataValidations count="5">
    <dataValidation type="date" allowBlank="1" showInputMessage="1" showErrorMessage="1" error="Please enter the date format of your computer._x000a_SVP, entrez le format de date de votre ordinateur._x000a_" sqref="B12:B61" xr:uid="{00000000-0002-0000-0400-000000000000}">
      <formula1>42370</formula1>
      <formula2>54789</formula2>
    </dataValidation>
    <dataValidation type="list" allowBlank="1" showInputMessage="1" showErrorMessage="1" error="Please select a currency in the list._x000a_SVP, sélectionnez une devise dans la liste._x000a_" sqref="F12:F61" xr:uid="{00000000-0002-0000-0400-000001000000}">
      <formula1>$L$11:$L$28</formula1>
    </dataValidation>
    <dataValidation type="list" showInputMessage="1" showErrorMessage="1" sqref="E7:E10" xr:uid="{00000000-0002-0000-0400-000002000000}">
      <formula1>$M$17:$M$18</formula1>
    </dataValidation>
    <dataValidation type="list" showInputMessage="1" showErrorMessage="1" error="Choisir dans la liste déroulante._x000a_Choose in the drop list" sqref="B7:C7" xr:uid="{00000000-0002-0000-0400-000003000000}">
      <formula1>$M$11:$M$13</formula1>
    </dataValidation>
    <dataValidation type="list" showInputMessage="1" showErrorMessage="1" error="Choisir dans la liste déroulante / Choose in the drop list" sqref="C12:C61" xr:uid="{00000000-0002-0000-0400-000004000000}">
      <formula1>$J$12:$J$25</formula1>
    </dataValidation>
  </dataValidations>
  <pageMargins left="0.7" right="0.7" top="0.75" bottom="0.75" header="0.3" footer="0.3"/>
  <pageSetup orientation="landscape" r:id="rId1"/>
  <ignoredErrors>
    <ignoredError sqref="C15:C61 C14" listDataValidation="1"/>
  </ignoredErrors>
  <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61"/>
  <sheetViews>
    <sheetView zoomScale="115" zoomScaleNormal="115" workbookViewId="0">
      <selection activeCell="B4" sqref="B4:C4"/>
    </sheetView>
  </sheetViews>
  <sheetFormatPr baseColWidth="10" defaultColWidth="11.42578125" defaultRowHeight="11.25" x14ac:dyDescent="0.2"/>
  <cols>
    <col min="1" max="1" width="12.42578125" style="1" customWidth="1"/>
    <col min="2" max="2" width="12.140625" style="1" customWidth="1"/>
    <col min="3" max="3" width="12.85546875" style="1" bestFit="1" customWidth="1"/>
    <col min="4" max="4" width="39.85546875" style="1" customWidth="1"/>
    <col min="5" max="5" width="14.42578125" style="1" customWidth="1"/>
    <col min="6" max="6" width="9.28515625" style="1" customWidth="1"/>
    <col min="7" max="7" width="11.140625" style="1" customWidth="1"/>
    <col min="8" max="8" width="9.85546875" style="1" customWidth="1"/>
    <col min="9" max="9" width="11.42578125" style="1"/>
    <col min="10" max="10" width="38.7109375" style="1" customWidth="1"/>
    <col min="11" max="11" width="12.85546875" style="1" customWidth="1"/>
    <col min="12" max="13" width="11.42578125" style="1"/>
    <col min="14" max="14" width="9.7109375" style="1" bestFit="1" customWidth="1"/>
    <col min="15" max="16384" width="11.42578125" style="1"/>
  </cols>
  <sheetData>
    <row r="1" spans="1:15" ht="24" customHeight="1" x14ac:dyDescent="0.2">
      <c r="A1" s="147" t="s">
        <v>59</v>
      </c>
      <c r="B1" s="147"/>
      <c r="C1" s="147"/>
      <c r="D1" s="147"/>
      <c r="E1" s="147"/>
      <c r="F1" s="147"/>
      <c r="G1" s="147"/>
      <c r="H1" s="147"/>
    </row>
    <row r="2" spans="1:15" ht="15" x14ac:dyDescent="0.25">
      <c r="A2" s="3"/>
      <c r="B2" s="3"/>
      <c r="C2" s="148" t="s">
        <v>60</v>
      </c>
      <c r="D2" s="148"/>
      <c r="E2" s="148"/>
    </row>
    <row r="3" spans="1:15" ht="15" x14ac:dyDescent="0.25">
      <c r="D3" s="54"/>
      <c r="E3" s="54"/>
    </row>
    <row r="4" spans="1:15" ht="12.75" customHeight="1" x14ac:dyDescent="0.25">
      <c r="A4" s="29" t="s">
        <v>29</v>
      </c>
      <c r="B4" s="149">
        <f>'Sommaire - Summary'!B3</f>
        <v>0</v>
      </c>
      <c r="C4" s="150"/>
      <c r="D4" s="54"/>
      <c r="E4" s="63"/>
      <c r="F4" s="151"/>
      <c r="G4" s="151"/>
      <c r="H4" s="151"/>
    </row>
    <row r="5" spans="1:15" ht="22.5" customHeight="1" x14ac:dyDescent="0.2">
      <c r="A5" s="30" t="s">
        <v>58</v>
      </c>
      <c r="B5" s="155"/>
      <c r="C5" s="155"/>
      <c r="E5" s="32" t="s">
        <v>30</v>
      </c>
      <c r="F5" s="157"/>
      <c r="G5" s="157"/>
      <c r="H5" s="157"/>
    </row>
    <row r="6" spans="1:15" ht="21" customHeight="1" x14ac:dyDescent="0.2">
      <c r="A6" s="13" t="s">
        <v>27</v>
      </c>
      <c r="B6" s="158"/>
      <c r="C6" s="158"/>
      <c r="E6" s="31" t="s">
        <v>32</v>
      </c>
      <c r="F6" s="156"/>
      <c r="G6" s="156"/>
      <c r="H6" s="156"/>
    </row>
    <row r="7" spans="1:15" ht="22.5" customHeight="1" x14ac:dyDescent="0.2">
      <c r="A7" s="32" t="s">
        <v>57</v>
      </c>
      <c r="B7" s="155"/>
      <c r="C7" s="155"/>
      <c r="D7" s="10"/>
      <c r="E7" s="8"/>
      <c r="G7" s="8"/>
      <c r="H7" s="9"/>
      <c r="M7" s="11"/>
      <c r="N7" s="11"/>
    </row>
    <row r="8" spans="1:15" ht="12.75" customHeight="1" x14ac:dyDescent="0.2">
      <c r="A8" s="13" t="s">
        <v>31</v>
      </c>
      <c r="B8" s="158"/>
      <c r="C8" s="158"/>
      <c r="D8" s="10"/>
      <c r="E8" s="8"/>
      <c r="F8" s="10"/>
      <c r="G8" s="153" t="s">
        <v>56</v>
      </c>
      <c r="H8" s="3"/>
      <c r="M8" s="11"/>
      <c r="N8" s="11"/>
    </row>
    <row r="9" spans="1:15" ht="23.25" customHeight="1" x14ac:dyDescent="0.2">
      <c r="A9" s="32" t="s">
        <v>61</v>
      </c>
      <c r="B9" s="159"/>
      <c r="C9" s="159"/>
      <c r="D9" s="159"/>
      <c r="E9" s="8"/>
      <c r="F9" s="10"/>
      <c r="G9" s="154"/>
      <c r="H9" s="44" t="s">
        <v>0</v>
      </c>
      <c r="M9" s="11"/>
      <c r="N9" s="11"/>
    </row>
    <row r="10" spans="1:15" ht="9.75" customHeight="1" x14ac:dyDescent="0.2">
      <c r="D10" s="10"/>
      <c r="E10" s="8"/>
      <c r="F10" s="10"/>
      <c r="G10" s="154"/>
      <c r="H10" s="7">
        <f>SUM(Tableau32462[Total CAD $])</f>
        <v>0</v>
      </c>
      <c r="J10" s="152" t="s">
        <v>37</v>
      </c>
      <c r="K10" s="152"/>
      <c r="M10" s="11"/>
      <c r="N10" s="11"/>
    </row>
    <row r="11" spans="1:15" ht="62.25" customHeight="1" x14ac:dyDescent="0.25">
      <c r="A11" s="4" t="s">
        <v>33</v>
      </c>
      <c r="B11" s="5" t="s">
        <v>3</v>
      </c>
      <c r="C11" s="5" t="s">
        <v>34</v>
      </c>
      <c r="D11" s="6" t="s">
        <v>2</v>
      </c>
      <c r="E11" s="14" t="s">
        <v>35</v>
      </c>
      <c r="F11" s="5" t="s">
        <v>36</v>
      </c>
      <c r="G11" s="5" t="s">
        <v>55</v>
      </c>
      <c r="H11" s="6" t="s">
        <v>28</v>
      </c>
      <c r="J11" s="17" t="s">
        <v>38</v>
      </c>
      <c r="K11" s="18" t="s">
        <v>0</v>
      </c>
      <c r="L11" s="33" t="s">
        <v>5</v>
      </c>
      <c r="M11" s="33" t="s">
        <v>8</v>
      </c>
      <c r="N11" s="11"/>
    </row>
    <row r="12" spans="1:15" x14ac:dyDescent="0.2">
      <c r="A12" s="2">
        <f>ROW(A1)</f>
        <v>1</v>
      </c>
      <c r="B12" s="35"/>
      <c r="C12" s="36"/>
      <c r="D12" s="72"/>
      <c r="E12" s="37"/>
      <c r="F12" s="38"/>
      <c r="G12" s="39" t="str">
        <f>IFERROR(IF(Tableau32462[[#This Row],[Devise / Currency]]="CAD",1,""),"")</f>
        <v/>
      </c>
      <c r="H12" s="15">
        <f>IFERROR(Tableau32462[[#This Row],[*Taux de change du jour / *Exchange rate of the day]]*Tableau32462[[#This Row],[Montant dans la devise d''origine / Amount in the original currency]],0)</f>
        <v>0</v>
      </c>
      <c r="J12" s="19" t="s">
        <v>39</v>
      </c>
      <c r="K12" s="20">
        <f>SUMIF(Tableau32462[Type de dépense (voir liste déroulante) / Expense type (choose in drop list)],Tableau2573[[#This Row],[Sommaire des dépenses / Expenses summary]],Tableau32462[Total CAD $])</f>
        <v>0</v>
      </c>
      <c r="L12" s="33" t="s">
        <v>6</v>
      </c>
      <c r="M12" s="33" t="s">
        <v>9</v>
      </c>
      <c r="N12" s="11"/>
    </row>
    <row r="13" spans="1:15" x14ac:dyDescent="0.2">
      <c r="A13" s="2">
        <f t="shared" ref="A13:A61" si="0">ROW(A2)</f>
        <v>2</v>
      </c>
      <c r="B13" s="35"/>
      <c r="C13" s="36"/>
      <c r="D13" s="72"/>
      <c r="E13" s="37"/>
      <c r="F13" s="38"/>
      <c r="G13" s="39" t="str">
        <f>IFERROR(IF(Tableau32462[[#This Row],[Devise / Currency]]="CAD",1,""),"")</f>
        <v/>
      </c>
      <c r="H13" s="15">
        <f>IFERROR(Tableau32462[[#This Row],[*Taux de change du jour / *Exchange rate of the day]]*Tableau32462[[#This Row],[Montant dans la devise d''origine / Amount in the original currency]],0)</f>
        <v>0</v>
      </c>
      <c r="J13" s="19" t="s">
        <v>40</v>
      </c>
      <c r="K13" s="20">
        <f>SUMIF(Tableau32462[Type de dépense (voir liste déroulante) / Expense type (choose in drop list)],Tableau2573[[#This Row],[Sommaire des dépenses / Expenses summary]],Tableau32462[Total CAD $])</f>
        <v>0</v>
      </c>
      <c r="L13" s="33" t="s">
        <v>7</v>
      </c>
      <c r="M13" s="33" t="s">
        <v>10</v>
      </c>
      <c r="N13" s="11"/>
    </row>
    <row r="14" spans="1:15" x14ac:dyDescent="0.2">
      <c r="A14" s="2">
        <f t="shared" si="0"/>
        <v>3</v>
      </c>
      <c r="B14" s="35"/>
      <c r="C14" s="36"/>
      <c r="D14" s="72"/>
      <c r="E14" s="37"/>
      <c r="F14" s="38"/>
      <c r="G14" s="39" t="str">
        <f>IFERROR(IF(Tableau32462[[#This Row],[Devise / Currency]]="CAD",1,""),"")</f>
        <v/>
      </c>
      <c r="H14" s="15">
        <f>IFERROR(Tableau32462[[#This Row],[*Taux de change du jour / *Exchange rate of the day]]*Tableau32462[[#This Row],[Montant dans la devise d''origine / Amount in the original currency]],0)</f>
        <v>0</v>
      </c>
      <c r="J14" s="19" t="s">
        <v>41</v>
      </c>
      <c r="K14" s="20">
        <f>SUMIF(Tableau32462[Type de dépense (voir liste déroulante) / Expense type (choose in drop list)],Tableau2573[[#This Row],[Sommaire des dépenses / Expenses summary]],Tableau32462[Total CAD $])</f>
        <v>0</v>
      </c>
      <c r="L14" s="33" t="s">
        <v>11</v>
      </c>
      <c r="M14" s="34"/>
      <c r="N14" s="11"/>
    </row>
    <row r="15" spans="1:15" x14ac:dyDescent="0.2">
      <c r="A15" s="2">
        <f t="shared" si="0"/>
        <v>4</v>
      </c>
      <c r="B15" s="35"/>
      <c r="C15" s="36"/>
      <c r="D15" s="72"/>
      <c r="E15" s="37"/>
      <c r="F15" s="38"/>
      <c r="G15" s="39" t="str">
        <f>IFERROR(IF(Tableau32462[[#This Row],[Devise / Currency]]="CAD",1,""),"")</f>
        <v/>
      </c>
      <c r="H15" s="15">
        <f>IFERROR(Tableau32462[[#This Row],[*Taux de change du jour / *Exchange rate of the day]]*Tableau32462[[#This Row],[Montant dans la devise d''origine / Amount in the original currency]],0)</f>
        <v>0</v>
      </c>
      <c r="J15" s="21" t="s">
        <v>42</v>
      </c>
      <c r="K15" s="20">
        <f>SUMIF(Tableau32462[Type de dépense (voir liste déroulante) / Expense type (choose in drop list)],Tableau2573[[#This Row],[Sommaire des dépenses / Expenses summary]],Tableau32462[Total CAD $])</f>
        <v>0</v>
      </c>
      <c r="L15" s="33" t="s">
        <v>12</v>
      </c>
      <c r="M15" s="34" t="s">
        <v>26</v>
      </c>
      <c r="N15" s="11"/>
      <c r="O15" s="12"/>
    </row>
    <row r="16" spans="1:15" x14ac:dyDescent="0.2">
      <c r="A16" s="2">
        <f t="shared" si="0"/>
        <v>5</v>
      </c>
      <c r="B16" s="35"/>
      <c r="C16" s="36"/>
      <c r="D16" s="72"/>
      <c r="E16" s="37"/>
      <c r="F16" s="38"/>
      <c r="G16" s="39" t="str">
        <f>IFERROR(IF(Tableau32462[[#This Row],[Devise / Currency]]="CAD",1,""),"")</f>
        <v/>
      </c>
      <c r="H16" s="15">
        <f>IFERROR(Tableau32462[[#This Row],[*Taux de change du jour / *Exchange rate of the day]]*Tableau32462[[#This Row],[Montant dans la devise d''origine / Amount in the original currency]],0)</f>
        <v>0</v>
      </c>
      <c r="J16" s="21" t="s">
        <v>43</v>
      </c>
      <c r="K16" s="20">
        <f>SUMIF(Tableau32462[Type de dépense (voir liste déroulante) / Expense type (choose in drop list)],Tableau2573[[#This Row],[Sommaire des dépenses / Expenses summary]],Tableau32462[Total CAD $])</f>
        <v>0</v>
      </c>
      <c r="L16" s="33" t="s">
        <v>13</v>
      </c>
      <c r="M16" s="34"/>
      <c r="N16" s="11"/>
      <c r="O16" s="12"/>
    </row>
    <row r="17" spans="1:15" x14ac:dyDescent="0.2">
      <c r="A17" s="2">
        <f t="shared" si="0"/>
        <v>6</v>
      </c>
      <c r="B17" s="35"/>
      <c r="C17" s="36"/>
      <c r="D17" s="72"/>
      <c r="E17" s="37"/>
      <c r="F17" s="38"/>
      <c r="G17" s="39" t="str">
        <f>IFERROR(IF(Tableau32462[[#This Row],[Devise / Currency]]="CAD",1,""),"")</f>
        <v/>
      </c>
      <c r="H17" s="15">
        <f>IFERROR(Tableau32462[[#This Row],[*Taux de change du jour / *Exchange rate of the day]]*Tableau32462[[#This Row],[Montant dans la devise d''origine / Amount in the original currency]],0)</f>
        <v>0</v>
      </c>
      <c r="J17" s="21" t="s">
        <v>44</v>
      </c>
      <c r="K17" s="20">
        <f>SUMIF(Tableau32462[Type de dépense (voir liste déroulante) / Expense type (choose in drop list)],Tableau2573[[#This Row],[Sommaire des dépenses / Expenses summary]],Tableau32462[Total CAD $])</f>
        <v>0</v>
      </c>
      <c r="L17" s="33" t="s">
        <v>14</v>
      </c>
      <c r="M17" s="34"/>
      <c r="N17" s="11"/>
      <c r="O17" s="12"/>
    </row>
    <row r="18" spans="1:15" x14ac:dyDescent="0.2">
      <c r="A18" s="2">
        <f t="shared" si="0"/>
        <v>7</v>
      </c>
      <c r="B18" s="35"/>
      <c r="C18" s="36"/>
      <c r="D18" s="72"/>
      <c r="E18" s="37"/>
      <c r="F18" s="38"/>
      <c r="G18" s="39" t="str">
        <f>IFERROR(IF(Tableau32462[[#This Row],[Devise / Currency]]="CAD",1,""),"")</f>
        <v/>
      </c>
      <c r="H18" s="15">
        <f>IFERROR(Tableau32462[[#This Row],[*Taux de change du jour / *Exchange rate of the day]]*Tableau32462[[#This Row],[Montant dans la devise d''origine / Amount in the original currency]],0)</f>
        <v>0</v>
      </c>
      <c r="J18" s="19" t="s">
        <v>45</v>
      </c>
      <c r="K18" s="20">
        <f>SUMIF(Tableau32462[Type de dépense (voir liste déroulante) / Expense type (choose in drop list)],Tableau2573[[#This Row],[Sommaire des dépenses / Expenses summary]],Tableau32462[Total CAD $])</f>
        <v>0</v>
      </c>
      <c r="L18" s="33" t="s">
        <v>15</v>
      </c>
      <c r="M18" s="34"/>
      <c r="N18" s="11"/>
      <c r="O18" s="12"/>
    </row>
    <row r="19" spans="1:15" x14ac:dyDescent="0.2">
      <c r="A19" s="2">
        <f t="shared" si="0"/>
        <v>8</v>
      </c>
      <c r="B19" s="35"/>
      <c r="C19" s="36"/>
      <c r="D19" s="72"/>
      <c r="E19" s="37"/>
      <c r="F19" s="38"/>
      <c r="G19" s="39" t="str">
        <f>IFERROR(IF(Tableau32462[[#This Row],[Devise / Currency]]="CAD",1,""),"")</f>
        <v/>
      </c>
      <c r="H19" s="15">
        <f>IFERROR(Tableau32462[[#This Row],[*Taux de change du jour / *Exchange rate of the day]]*Tableau32462[[#This Row],[Montant dans la devise d''origine / Amount in the original currency]],0)</f>
        <v>0</v>
      </c>
      <c r="J19" s="19" t="s">
        <v>1</v>
      </c>
      <c r="K19" s="20">
        <f>SUMIF(Tableau32462[Type de dépense (voir liste déroulante) / Expense type (choose in drop list)],Tableau2573[[#This Row],[Sommaire des dépenses / Expenses summary]],Tableau32462[Total CAD $])</f>
        <v>0</v>
      </c>
      <c r="L19" s="33" t="s">
        <v>16</v>
      </c>
      <c r="M19" s="34"/>
      <c r="N19" s="11"/>
      <c r="O19" s="12"/>
    </row>
    <row r="20" spans="1:15" x14ac:dyDescent="0.2">
      <c r="A20" s="2">
        <f t="shared" si="0"/>
        <v>9</v>
      </c>
      <c r="B20" s="35"/>
      <c r="C20" s="36"/>
      <c r="D20" s="72"/>
      <c r="E20" s="37"/>
      <c r="F20" s="38"/>
      <c r="G20" s="39" t="str">
        <f>IFERROR(IF(Tableau32462[[#This Row],[Devise / Currency]]="CAD",1,""),"")</f>
        <v/>
      </c>
      <c r="H20" s="15">
        <f>IFERROR(Tableau32462[[#This Row],[*Taux de change du jour / *Exchange rate of the day]]*Tableau32462[[#This Row],[Montant dans la devise d''origine / Amount in the original currency]],0)</f>
        <v>0</v>
      </c>
      <c r="J20" s="19" t="s">
        <v>46</v>
      </c>
      <c r="K20" s="20">
        <f>SUMIF(Tableau32462[Type de dépense (voir liste déroulante) / Expense type (choose in drop list)],Tableau2573[[#This Row],[Sommaire des dépenses / Expenses summary]],Tableau32462[Total CAD $])</f>
        <v>0</v>
      </c>
      <c r="L20" s="33" t="s">
        <v>17</v>
      </c>
      <c r="M20" s="34"/>
      <c r="N20" s="11"/>
      <c r="O20" s="12"/>
    </row>
    <row r="21" spans="1:15" x14ac:dyDescent="0.2">
      <c r="A21" s="2">
        <f t="shared" si="0"/>
        <v>10</v>
      </c>
      <c r="B21" s="35"/>
      <c r="C21" s="36"/>
      <c r="D21" s="72"/>
      <c r="E21" s="37"/>
      <c r="F21" s="38"/>
      <c r="G21" s="39" t="str">
        <f>IFERROR(IF(Tableau32462[[#This Row],[Devise / Currency]]="CAD",1,""),"")</f>
        <v/>
      </c>
      <c r="H21" s="15">
        <f>IFERROR(Tableau32462[[#This Row],[*Taux de change du jour / *Exchange rate of the day]]*Tableau32462[[#This Row],[Montant dans la devise d''origine / Amount in the original currency]],0)</f>
        <v>0</v>
      </c>
      <c r="J21" s="21" t="s">
        <v>47</v>
      </c>
      <c r="K21" s="20">
        <f>SUMIF(Tableau32462[Type de dépense (voir liste déroulante) / Expense type (choose in drop list)],Tableau2573[[#This Row],[Sommaire des dépenses / Expenses summary]],Tableau32462[Total CAD $])</f>
        <v>0</v>
      </c>
      <c r="L21" s="33" t="s">
        <v>18</v>
      </c>
      <c r="M21" s="34"/>
      <c r="N21" s="11"/>
      <c r="O21" s="12"/>
    </row>
    <row r="22" spans="1:15" x14ac:dyDescent="0.2">
      <c r="A22" s="2">
        <f t="shared" si="0"/>
        <v>11</v>
      </c>
      <c r="B22" s="35"/>
      <c r="C22" s="36"/>
      <c r="D22" s="72"/>
      <c r="E22" s="37"/>
      <c r="F22" s="38"/>
      <c r="G22" s="39" t="str">
        <f>IFERROR(IF(Tableau32462[[#This Row],[Devise / Currency]]="CAD",1,""),"")</f>
        <v/>
      </c>
      <c r="H22" s="15">
        <f>IFERROR(Tableau32462[[#This Row],[*Taux de change du jour / *Exchange rate of the day]]*Tableau32462[[#This Row],[Montant dans la devise d''origine / Amount in the original currency]],0)</f>
        <v>0</v>
      </c>
      <c r="J22" s="21" t="s">
        <v>48</v>
      </c>
      <c r="K22" s="20">
        <f>SUMIF(Tableau32462[Type de dépense (voir liste déroulante) / Expense type (choose in drop list)],Tableau2573[[#This Row],[Sommaire des dépenses / Expenses summary]],Tableau32462[Total CAD $])</f>
        <v>0</v>
      </c>
      <c r="L22" s="33" t="s">
        <v>19</v>
      </c>
      <c r="M22" s="34"/>
      <c r="N22" s="11"/>
      <c r="O22" s="12"/>
    </row>
    <row r="23" spans="1:15" x14ac:dyDescent="0.2">
      <c r="A23" s="2">
        <f t="shared" si="0"/>
        <v>12</v>
      </c>
      <c r="B23" s="35"/>
      <c r="C23" s="36"/>
      <c r="D23" s="72"/>
      <c r="E23" s="40"/>
      <c r="F23" s="38"/>
      <c r="G23" s="41" t="str">
        <f>IFERROR(IF(Tableau32462[[#This Row],[Devise / Currency]]="CAD",1,""),"")</f>
        <v/>
      </c>
      <c r="H23" s="15">
        <f>IFERROR(Tableau32462[[#This Row],[*Taux de change du jour / *Exchange rate of the day]]*Tableau32462[[#This Row],[Montant dans la devise d''origine / Amount in the original currency]],0)</f>
        <v>0</v>
      </c>
      <c r="J23" s="21" t="s">
        <v>49</v>
      </c>
      <c r="K23" s="20">
        <f>SUMIF(Tableau32462[Type de dépense (voir liste déroulante) / Expense type (choose in drop list)],Tableau2573[[#This Row],[Sommaire des dépenses / Expenses summary]],Tableau32462[Total CAD $])</f>
        <v>0</v>
      </c>
      <c r="L23" s="33" t="s">
        <v>20</v>
      </c>
      <c r="M23" s="34"/>
      <c r="N23" s="11"/>
      <c r="O23" s="12"/>
    </row>
    <row r="24" spans="1:15" x14ac:dyDescent="0.2">
      <c r="A24" s="2">
        <f t="shared" si="0"/>
        <v>13</v>
      </c>
      <c r="B24" s="35"/>
      <c r="C24" s="36"/>
      <c r="D24" s="72"/>
      <c r="E24" s="40"/>
      <c r="F24" s="38"/>
      <c r="G24" s="41" t="str">
        <f>IFERROR(IF(Tableau32462[[#This Row],[Devise / Currency]]="CAD",1,""),"")</f>
        <v/>
      </c>
      <c r="H24" s="15">
        <f>IFERROR(Tableau32462[[#This Row],[*Taux de change du jour / *Exchange rate of the day]]*Tableau32462[[#This Row],[Montant dans la devise d''origine / Amount in the original currency]],0)</f>
        <v>0</v>
      </c>
      <c r="J24" s="19" t="s">
        <v>50</v>
      </c>
      <c r="K24" s="20">
        <f>SUMIF(Tableau32462[Type de dépense (voir liste déroulante) / Expense type (choose in drop list)],Tableau2573[[#This Row],[Sommaire des dépenses / Expenses summary]],Tableau32462[Total CAD $])</f>
        <v>0</v>
      </c>
      <c r="L24" s="33" t="s">
        <v>21</v>
      </c>
      <c r="M24" s="34"/>
      <c r="N24" s="11"/>
      <c r="O24" s="12"/>
    </row>
    <row r="25" spans="1:15" x14ac:dyDescent="0.2">
      <c r="A25" s="2">
        <f t="shared" si="0"/>
        <v>14</v>
      </c>
      <c r="B25" s="35"/>
      <c r="C25" s="36"/>
      <c r="D25" s="72"/>
      <c r="E25" s="40"/>
      <c r="F25" s="38"/>
      <c r="G25" s="41" t="str">
        <f>IFERROR(IF(Tableau32462[[#This Row],[Devise / Currency]]="CAD",1,""),"")</f>
        <v/>
      </c>
      <c r="H25" s="15">
        <f>IFERROR(Tableau32462[[#This Row],[*Taux de change du jour / *Exchange rate of the day]]*Tableau32462[[#This Row],[Montant dans la devise d''origine / Amount in the original currency]],0)</f>
        <v>0</v>
      </c>
      <c r="J25" s="19" t="s">
        <v>51</v>
      </c>
      <c r="K25" s="20">
        <f>SUMIF(Tableau32462[Type de dépense (voir liste déroulante) / Expense type (choose in drop list)],Tableau2573[[#This Row],[Sommaire des dépenses / Expenses summary]],Tableau32462[Total CAD $])</f>
        <v>0</v>
      </c>
      <c r="L25" s="33" t="s">
        <v>22</v>
      </c>
      <c r="M25" s="34"/>
      <c r="N25" s="11"/>
      <c r="O25" s="12"/>
    </row>
    <row r="26" spans="1:15" x14ac:dyDescent="0.2">
      <c r="A26" s="2">
        <f t="shared" si="0"/>
        <v>15</v>
      </c>
      <c r="B26" s="35"/>
      <c r="C26" s="36"/>
      <c r="D26" s="72"/>
      <c r="E26" s="40"/>
      <c r="F26" s="38"/>
      <c r="G26" s="41" t="str">
        <f>IFERROR(IF(Tableau32462[[#This Row],[Devise / Currency]]="CAD",1,""),"")</f>
        <v/>
      </c>
      <c r="H26" s="15">
        <f>IFERROR(Tableau32462[[#This Row],[*Taux de change du jour / *Exchange rate of the day]]*Tableau32462[[#This Row],[Montant dans la devise d''origine / Amount in the original currency]],0)</f>
        <v>0</v>
      </c>
      <c r="J26" s="22" t="s">
        <v>0</v>
      </c>
      <c r="K26" s="23">
        <f>SUBTOTAL(109,Tableau2573[Total])</f>
        <v>0</v>
      </c>
      <c r="L26" s="33" t="s">
        <v>23</v>
      </c>
      <c r="M26" s="34"/>
      <c r="N26" s="11"/>
      <c r="O26" s="12"/>
    </row>
    <row r="27" spans="1:15" x14ac:dyDescent="0.2">
      <c r="A27" s="2">
        <f t="shared" si="0"/>
        <v>16</v>
      </c>
      <c r="B27" s="35"/>
      <c r="C27" s="36"/>
      <c r="D27" s="72"/>
      <c r="E27" s="40"/>
      <c r="F27" s="38"/>
      <c r="G27" s="41" t="str">
        <f>IFERROR(IF(Tableau32462[[#This Row],[Devise / Currency]]="CAD",1,""),"")</f>
        <v/>
      </c>
      <c r="H27" s="15">
        <f>IFERROR(Tableau32462[[#This Row],[*Taux de change du jour / *Exchange rate of the day]]*Tableau32462[[#This Row],[Montant dans la devise d''origine / Amount in the original currency]],0)</f>
        <v>0</v>
      </c>
      <c r="L27" s="33" t="s">
        <v>24</v>
      </c>
      <c r="M27" s="34"/>
      <c r="N27" s="11"/>
      <c r="O27" s="12"/>
    </row>
    <row r="28" spans="1:15" x14ac:dyDescent="0.2">
      <c r="A28" s="2">
        <f t="shared" si="0"/>
        <v>17</v>
      </c>
      <c r="B28" s="35"/>
      <c r="C28" s="36"/>
      <c r="D28" s="72"/>
      <c r="E28" s="40"/>
      <c r="F28" s="38"/>
      <c r="G28" s="41" t="str">
        <f>IFERROR(IF(Tableau32462[[#This Row],[Devise / Currency]]="CAD",1,""),"")</f>
        <v/>
      </c>
      <c r="H28" s="15">
        <f>IFERROR(Tableau32462[[#This Row],[*Taux de change du jour / *Exchange rate of the day]]*Tableau32462[[#This Row],[Montant dans la devise d''origine / Amount in the original currency]],0)</f>
        <v>0</v>
      </c>
      <c r="L28" s="33" t="s">
        <v>25</v>
      </c>
      <c r="M28" s="34"/>
      <c r="N28" s="11"/>
      <c r="O28" s="12"/>
    </row>
    <row r="29" spans="1:15" x14ac:dyDescent="0.2">
      <c r="A29" s="2">
        <f t="shared" si="0"/>
        <v>18</v>
      </c>
      <c r="B29" s="35"/>
      <c r="C29" s="36"/>
      <c r="D29" s="73"/>
      <c r="E29" s="40"/>
      <c r="F29" s="38"/>
      <c r="G29" s="41" t="str">
        <f>IFERROR(IF(Tableau32462[[#This Row],[Devise / Currency]]="CAD",1,""),"")</f>
        <v/>
      </c>
      <c r="H29" s="15">
        <f>IFERROR(Tableau32462[[#This Row],[*Taux de change du jour / *Exchange rate of the day]]*Tableau32462[[#This Row],[Montant dans la devise d''origine / Amount in the original currency]],0)</f>
        <v>0</v>
      </c>
      <c r="L29" s="34"/>
      <c r="M29" s="34"/>
      <c r="N29" s="11"/>
      <c r="O29" s="12"/>
    </row>
    <row r="30" spans="1:15" x14ac:dyDescent="0.2">
      <c r="A30" s="2">
        <f t="shared" si="0"/>
        <v>19</v>
      </c>
      <c r="B30" s="35"/>
      <c r="C30" s="36"/>
      <c r="D30" s="73"/>
      <c r="E30" s="40"/>
      <c r="F30" s="38"/>
      <c r="G30" s="41" t="str">
        <f>IFERROR(IF(Tableau32462[[#This Row],[Devise / Currency]]="CAD",1,""),"")</f>
        <v/>
      </c>
      <c r="H30" s="15">
        <f>IFERROR(Tableau32462[[#This Row],[*Taux de change du jour / *Exchange rate of the day]]*Tableau32462[[#This Row],[Montant dans la devise d''origine / Amount in the original currency]],0)</f>
        <v>0</v>
      </c>
      <c r="L30" s="34"/>
      <c r="M30" s="34"/>
      <c r="N30" s="11"/>
      <c r="O30" s="11"/>
    </row>
    <row r="31" spans="1:15" x14ac:dyDescent="0.2">
      <c r="A31" s="2">
        <f t="shared" si="0"/>
        <v>20</v>
      </c>
      <c r="B31" s="35"/>
      <c r="C31" s="36"/>
      <c r="D31" s="73"/>
      <c r="E31" s="40"/>
      <c r="F31" s="38"/>
      <c r="G31" s="41" t="str">
        <f>IFERROR(IF(Tableau32462[[#This Row],[Devise / Currency]]="CAD",1,""),"")</f>
        <v/>
      </c>
      <c r="H31" s="15">
        <f>IFERROR(Tableau32462[[#This Row],[*Taux de change du jour / *Exchange rate of the day]]*Tableau32462[[#This Row],[Montant dans la devise d''origine / Amount in the original currency]],0)</f>
        <v>0</v>
      </c>
      <c r="L31" s="11"/>
      <c r="M31" s="11"/>
      <c r="N31" s="11"/>
    </row>
    <row r="32" spans="1:15" x14ac:dyDescent="0.2">
      <c r="A32" s="2">
        <f t="shared" si="0"/>
        <v>21</v>
      </c>
      <c r="B32" s="42"/>
      <c r="C32" s="42"/>
      <c r="D32" s="73"/>
      <c r="E32" s="40"/>
      <c r="F32" s="43"/>
      <c r="G32" s="41" t="str">
        <f>IFERROR(IF(Tableau32462[[#This Row],[Devise / Currency]]="CAD",1,""),"")</f>
        <v/>
      </c>
      <c r="H32" s="15">
        <f>IFERROR(Tableau32462[[#This Row],[*Taux de change du jour / *Exchange rate of the day]]*Tableau32462[[#This Row],[Montant dans la devise d''origine / Amount in the original currency]],0)</f>
        <v>0</v>
      </c>
      <c r="L32" s="11"/>
      <c r="M32" s="11"/>
      <c r="N32" s="11"/>
    </row>
    <row r="33" spans="1:14" x14ac:dyDescent="0.2">
      <c r="A33" s="2">
        <f t="shared" si="0"/>
        <v>22</v>
      </c>
      <c r="B33" s="42"/>
      <c r="C33" s="42"/>
      <c r="D33" s="73"/>
      <c r="E33" s="40"/>
      <c r="F33" s="43"/>
      <c r="G33" s="41" t="str">
        <f>IFERROR(IF(Tableau32462[[#This Row],[Devise / Currency]]="CAD",1,""),"")</f>
        <v/>
      </c>
      <c r="H33" s="15">
        <f>IFERROR(Tableau32462[[#This Row],[*Taux de change du jour / *Exchange rate of the day]]*Tableau32462[[#This Row],[Montant dans la devise d''origine / Amount in the original currency]],0)</f>
        <v>0</v>
      </c>
      <c r="M33" s="11"/>
      <c r="N33" s="11"/>
    </row>
    <row r="34" spans="1:14" x14ac:dyDescent="0.2">
      <c r="A34" s="2">
        <f t="shared" si="0"/>
        <v>23</v>
      </c>
      <c r="B34" s="42"/>
      <c r="C34" s="42"/>
      <c r="D34" s="73"/>
      <c r="E34" s="40"/>
      <c r="F34" s="43"/>
      <c r="G34" s="41" t="str">
        <f>IFERROR(IF(Tableau32462[[#This Row],[Devise / Currency]]="CAD",1,""),"")</f>
        <v/>
      </c>
      <c r="H34" s="15">
        <f>IFERROR(Tableau32462[[#This Row],[*Taux de change du jour / *Exchange rate of the day]]*Tableau32462[[#This Row],[Montant dans la devise d''origine / Amount in the original currency]],0)</f>
        <v>0</v>
      </c>
      <c r="M34" s="11"/>
      <c r="N34" s="11"/>
    </row>
    <row r="35" spans="1:14" x14ac:dyDescent="0.2">
      <c r="A35" s="2">
        <f t="shared" si="0"/>
        <v>24</v>
      </c>
      <c r="B35" s="42"/>
      <c r="C35" s="42"/>
      <c r="D35" s="73"/>
      <c r="E35" s="40"/>
      <c r="F35" s="43"/>
      <c r="G35" s="41" t="str">
        <f>IFERROR(IF(Tableau32462[[#This Row],[Devise / Currency]]="CAD",1,""),"")</f>
        <v/>
      </c>
      <c r="H35" s="15">
        <f>IFERROR(Tableau32462[[#This Row],[*Taux de change du jour / *Exchange rate of the day]]*Tableau32462[[#This Row],[Montant dans la devise d''origine / Amount in the original currency]],0)</f>
        <v>0</v>
      </c>
      <c r="M35" s="11"/>
      <c r="N35" s="11"/>
    </row>
    <row r="36" spans="1:14" x14ac:dyDescent="0.2">
      <c r="A36" s="2">
        <f t="shared" si="0"/>
        <v>25</v>
      </c>
      <c r="B36" s="42"/>
      <c r="C36" s="42"/>
      <c r="D36" s="73"/>
      <c r="E36" s="40"/>
      <c r="F36" s="43"/>
      <c r="G36" s="41" t="str">
        <f>IFERROR(IF(Tableau32462[[#This Row],[Devise / Currency]]="CAD",1,""),"")</f>
        <v/>
      </c>
      <c r="H36" s="15">
        <f>IFERROR(Tableau32462[[#This Row],[*Taux de change du jour / *Exchange rate of the day]]*Tableau32462[[#This Row],[Montant dans la devise d''origine / Amount in the original currency]],0)</f>
        <v>0</v>
      </c>
    </row>
    <row r="37" spans="1:14" x14ac:dyDescent="0.2">
      <c r="A37" s="2">
        <f t="shared" si="0"/>
        <v>26</v>
      </c>
      <c r="B37" s="42"/>
      <c r="C37" s="42"/>
      <c r="D37" s="73"/>
      <c r="E37" s="40"/>
      <c r="F37" s="43"/>
      <c r="G37" s="41" t="str">
        <f>IFERROR(IF(Tableau32462[[#This Row],[Devise / Currency]]="CAD",1,""),"")</f>
        <v/>
      </c>
      <c r="H37" s="15">
        <f>IFERROR(Tableau32462[[#This Row],[*Taux de change du jour / *Exchange rate of the day]]*Tableau32462[[#This Row],[Montant dans la devise d''origine / Amount in the original currency]],0)</f>
        <v>0</v>
      </c>
    </row>
    <row r="38" spans="1:14" x14ac:dyDescent="0.2">
      <c r="A38" s="2">
        <f t="shared" si="0"/>
        <v>27</v>
      </c>
      <c r="B38" s="42"/>
      <c r="C38" s="42"/>
      <c r="D38" s="73"/>
      <c r="E38" s="40"/>
      <c r="F38" s="43"/>
      <c r="G38" s="41" t="str">
        <f>IFERROR(IF(Tableau32462[[#This Row],[Devise / Currency]]="CAD",1,""),"")</f>
        <v/>
      </c>
      <c r="H38" s="15">
        <f>IFERROR(Tableau32462[[#This Row],[*Taux de change du jour / *Exchange rate of the day]]*Tableau32462[[#This Row],[Montant dans la devise d''origine / Amount in the original currency]],0)</f>
        <v>0</v>
      </c>
    </row>
    <row r="39" spans="1:14" x14ac:dyDescent="0.2">
      <c r="A39" s="2">
        <f t="shared" si="0"/>
        <v>28</v>
      </c>
      <c r="B39" s="42"/>
      <c r="C39" s="42"/>
      <c r="D39" s="73"/>
      <c r="E39" s="40"/>
      <c r="F39" s="43"/>
      <c r="G39" s="41" t="str">
        <f>IFERROR(IF(Tableau32462[[#This Row],[Devise / Currency]]="CAD",1,""),"")</f>
        <v/>
      </c>
      <c r="H39" s="15">
        <f>IFERROR(Tableau32462[[#This Row],[*Taux de change du jour / *Exchange rate of the day]]*Tableau32462[[#This Row],[Montant dans la devise d''origine / Amount in the original currency]],0)</f>
        <v>0</v>
      </c>
    </row>
    <row r="40" spans="1:14" x14ac:dyDescent="0.2">
      <c r="A40" s="2">
        <f t="shared" si="0"/>
        <v>29</v>
      </c>
      <c r="B40" s="42"/>
      <c r="C40" s="42"/>
      <c r="D40" s="73"/>
      <c r="E40" s="40"/>
      <c r="F40" s="43"/>
      <c r="G40" s="41" t="str">
        <f>IFERROR(IF(Tableau32462[[#This Row],[Devise / Currency]]="CAD",1,""),"")</f>
        <v/>
      </c>
      <c r="H40" s="15">
        <f>IFERROR(Tableau32462[[#This Row],[*Taux de change du jour / *Exchange rate of the day]]*Tableau32462[[#This Row],[Montant dans la devise d''origine / Amount in the original currency]],0)</f>
        <v>0</v>
      </c>
    </row>
    <row r="41" spans="1:14" x14ac:dyDescent="0.2">
      <c r="A41" s="2">
        <f t="shared" si="0"/>
        <v>30</v>
      </c>
      <c r="B41" s="42"/>
      <c r="C41" s="42"/>
      <c r="D41" s="73"/>
      <c r="E41" s="40"/>
      <c r="F41" s="43"/>
      <c r="G41" s="41" t="str">
        <f>IFERROR(IF(Tableau32462[[#This Row],[Devise / Currency]]="CAD",1,""),"")</f>
        <v/>
      </c>
      <c r="H41" s="15">
        <f>IFERROR(Tableau32462[[#This Row],[*Taux de change du jour / *Exchange rate of the day]]*Tableau32462[[#This Row],[Montant dans la devise d''origine / Amount in the original currency]],0)</f>
        <v>0</v>
      </c>
    </row>
    <row r="42" spans="1:14" x14ac:dyDescent="0.2">
      <c r="A42" s="2">
        <f t="shared" si="0"/>
        <v>31</v>
      </c>
      <c r="B42" s="42"/>
      <c r="C42" s="42"/>
      <c r="D42" s="73"/>
      <c r="E42" s="40"/>
      <c r="F42" s="43"/>
      <c r="G42" s="41" t="str">
        <f>IFERROR(IF(Tableau32462[[#This Row],[Devise / Currency]]="CAD",1,""),"")</f>
        <v/>
      </c>
      <c r="H42" s="15">
        <f>IFERROR(Tableau32462[[#This Row],[*Taux de change du jour / *Exchange rate of the day]]*Tableau32462[[#This Row],[Montant dans la devise d''origine / Amount in the original currency]],0)</f>
        <v>0</v>
      </c>
    </row>
    <row r="43" spans="1:14" x14ac:dyDescent="0.2">
      <c r="A43" s="2">
        <f t="shared" si="0"/>
        <v>32</v>
      </c>
      <c r="B43" s="42"/>
      <c r="C43" s="42"/>
      <c r="D43" s="73"/>
      <c r="E43" s="40"/>
      <c r="F43" s="43"/>
      <c r="G43" s="41" t="str">
        <f>IFERROR(IF(Tableau32462[[#This Row],[Devise / Currency]]="CAD",1,""),"")</f>
        <v/>
      </c>
      <c r="H43" s="15">
        <f>IFERROR(Tableau32462[[#This Row],[*Taux de change du jour / *Exchange rate of the day]]*Tableau32462[[#This Row],[Montant dans la devise d''origine / Amount in the original currency]],0)</f>
        <v>0</v>
      </c>
    </row>
    <row r="44" spans="1:14" x14ac:dyDescent="0.2">
      <c r="A44" s="2">
        <f t="shared" si="0"/>
        <v>33</v>
      </c>
      <c r="B44" s="42"/>
      <c r="C44" s="42"/>
      <c r="D44" s="73"/>
      <c r="E44" s="40"/>
      <c r="F44" s="43"/>
      <c r="G44" s="41" t="str">
        <f>IFERROR(IF(Tableau32462[[#This Row],[Devise / Currency]]="CAD",1,""),"")</f>
        <v/>
      </c>
      <c r="H44" s="15">
        <f>IFERROR(Tableau32462[[#This Row],[*Taux de change du jour / *Exchange rate of the day]]*Tableau32462[[#This Row],[Montant dans la devise d''origine / Amount in the original currency]],0)</f>
        <v>0</v>
      </c>
    </row>
    <row r="45" spans="1:14" x14ac:dyDescent="0.2">
      <c r="A45" s="2">
        <f t="shared" si="0"/>
        <v>34</v>
      </c>
      <c r="B45" s="42"/>
      <c r="C45" s="42"/>
      <c r="D45" s="73"/>
      <c r="E45" s="40"/>
      <c r="F45" s="43"/>
      <c r="G45" s="41" t="str">
        <f>IFERROR(IF(Tableau32462[[#This Row],[Devise / Currency]]="CAD",1,""),"")</f>
        <v/>
      </c>
      <c r="H45" s="15">
        <f>IFERROR(Tableau32462[[#This Row],[*Taux de change du jour / *Exchange rate of the day]]*Tableau32462[[#This Row],[Montant dans la devise d''origine / Amount in the original currency]],0)</f>
        <v>0</v>
      </c>
    </row>
    <row r="46" spans="1:14" x14ac:dyDescent="0.2">
      <c r="A46" s="2">
        <f t="shared" si="0"/>
        <v>35</v>
      </c>
      <c r="B46" s="42"/>
      <c r="C46" s="42"/>
      <c r="D46" s="73"/>
      <c r="E46" s="40"/>
      <c r="F46" s="43"/>
      <c r="G46" s="41" t="str">
        <f>IFERROR(IF(Tableau32462[[#This Row],[Devise / Currency]]="CAD",1,""),"")</f>
        <v/>
      </c>
      <c r="H46" s="15">
        <f>IFERROR(Tableau32462[[#This Row],[*Taux de change du jour / *Exchange rate of the day]]*Tableau32462[[#This Row],[Montant dans la devise d''origine / Amount in the original currency]],0)</f>
        <v>0</v>
      </c>
    </row>
    <row r="47" spans="1:14" x14ac:dyDescent="0.2">
      <c r="A47" s="2">
        <f t="shared" si="0"/>
        <v>36</v>
      </c>
      <c r="B47" s="42"/>
      <c r="C47" s="42"/>
      <c r="D47" s="73"/>
      <c r="E47" s="40"/>
      <c r="F47" s="43"/>
      <c r="G47" s="41" t="str">
        <f>IFERROR(IF(Tableau32462[[#This Row],[Devise / Currency]]="CAD",1,""),"")</f>
        <v/>
      </c>
      <c r="H47" s="15">
        <f>IFERROR(Tableau32462[[#This Row],[*Taux de change du jour / *Exchange rate of the day]]*Tableau32462[[#This Row],[Montant dans la devise d''origine / Amount in the original currency]],0)</f>
        <v>0</v>
      </c>
    </row>
    <row r="48" spans="1:14" x14ac:dyDescent="0.2">
      <c r="A48" s="2">
        <f t="shared" si="0"/>
        <v>37</v>
      </c>
      <c r="B48" s="42"/>
      <c r="C48" s="42"/>
      <c r="D48" s="73"/>
      <c r="E48" s="40"/>
      <c r="F48" s="43"/>
      <c r="G48" s="41" t="str">
        <f>IFERROR(IF(Tableau32462[[#This Row],[Devise / Currency]]="CAD",1,""),"")</f>
        <v/>
      </c>
      <c r="H48" s="15">
        <f>IFERROR(Tableau32462[[#This Row],[*Taux de change du jour / *Exchange rate of the day]]*Tableau32462[[#This Row],[Montant dans la devise d''origine / Amount in the original currency]],0)</f>
        <v>0</v>
      </c>
    </row>
    <row r="49" spans="1:8" x14ac:dyDescent="0.2">
      <c r="A49" s="2">
        <f t="shared" si="0"/>
        <v>38</v>
      </c>
      <c r="B49" s="42"/>
      <c r="C49" s="42"/>
      <c r="D49" s="73"/>
      <c r="E49" s="40"/>
      <c r="F49" s="43"/>
      <c r="G49" s="41" t="str">
        <f>IFERROR(IF(Tableau32462[[#This Row],[Devise / Currency]]="CAD",1,""),"")</f>
        <v/>
      </c>
      <c r="H49" s="15">
        <f>IFERROR(Tableau32462[[#This Row],[*Taux de change du jour / *Exchange rate of the day]]*Tableau32462[[#This Row],[Montant dans la devise d''origine / Amount in the original currency]],0)</f>
        <v>0</v>
      </c>
    </row>
    <row r="50" spans="1:8" x14ac:dyDescent="0.2">
      <c r="A50" s="2">
        <f t="shared" si="0"/>
        <v>39</v>
      </c>
      <c r="B50" s="42"/>
      <c r="C50" s="42"/>
      <c r="D50" s="73"/>
      <c r="E50" s="40"/>
      <c r="F50" s="43"/>
      <c r="G50" s="41" t="str">
        <f>IFERROR(IF(Tableau32462[[#This Row],[Devise / Currency]]="CAD",1,""),"")</f>
        <v/>
      </c>
      <c r="H50" s="15">
        <f>IFERROR(Tableau32462[[#This Row],[*Taux de change du jour / *Exchange rate of the day]]*Tableau32462[[#This Row],[Montant dans la devise d''origine / Amount in the original currency]],0)</f>
        <v>0</v>
      </c>
    </row>
    <row r="51" spans="1:8" x14ac:dyDescent="0.2">
      <c r="A51" s="2">
        <f t="shared" si="0"/>
        <v>40</v>
      </c>
      <c r="B51" s="42"/>
      <c r="C51" s="42"/>
      <c r="D51" s="73"/>
      <c r="E51" s="40"/>
      <c r="F51" s="43"/>
      <c r="G51" s="41" t="str">
        <f>IFERROR(IF(Tableau32462[[#This Row],[Devise / Currency]]="CAD",1,""),"")</f>
        <v/>
      </c>
      <c r="H51" s="15">
        <f>IFERROR(Tableau32462[[#This Row],[*Taux de change du jour / *Exchange rate of the day]]*Tableau32462[[#This Row],[Montant dans la devise d''origine / Amount in the original currency]],0)</f>
        <v>0</v>
      </c>
    </row>
    <row r="52" spans="1:8" x14ac:dyDescent="0.2">
      <c r="A52" s="2">
        <f t="shared" si="0"/>
        <v>41</v>
      </c>
      <c r="B52" s="42"/>
      <c r="C52" s="42"/>
      <c r="D52" s="73"/>
      <c r="E52" s="40"/>
      <c r="F52" s="43"/>
      <c r="G52" s="41" t="str">
        <f>IFERROR(IF(Tableau32462[[#This Row],[Devise / Currency]]="CAD",1,""),"")</f>
        <v/>
      </c>
      <c r="H52" s="15">
        <f>IFERROR(Tableau32462[[#This Row],[*Taux de change du jour / *Exchange rate of the day]]*Tableau32462[[#This Row],[Montant dans la devise d''origine / Amount in the original currency]],0)</f>
        <v>0</v>
      </c>
    </row>
    <row r="53" spans="1:8" x14ac:dyDescent="0.2">
      <c r="A53" s="2">
        <f t="shared" si="0"/>
        <v>42</v>
      </c>
      <c r="B53" s="42"/>
      <c r="C53" s="42"/>
      <c r="D53" s="73"/>
      <c r="E53" s="40"/>
      <c r="F53" s="43"/>
      <c r="G53" s="41" t="str">
        <f>IFERROR(IF(Tableau32462[[#This Row],[Devise / Currency]]="CAD",1,""),"")</f>
        <v/>
      </c>
      <c r="H53" s="15">
        <f>IFERROR(Tableau32462[[#This Row],[*Taux de change du jour / *Exchange rate of the day]]*Tableau32462[[#This Row],[Montant dans la devise d''origine / Amount in the original currency]],0)</f>
        <v>0</v>
      </c>
    </row>
    <row r="54" spans="1:8" x14ac:dyDescent="0.2">
      <c r="A54" s="2">
        <f t="shared" si="0"/>
        <v>43</v>
      </c>
      <c r="B54" s="42"/>
      <c r="C54" s="42"/>
      <c r="D54" s="73"/>
      <c r="E54" s="40"/>
      <c r="F54" s="43"/>
      <c r="G54" s="41" t="str">
        <f>IFERROR(IF(Tableau32462[[#This Row],[Devise / Currency]]="CAD",1,""),"")</f>
        <v/>
      </c>
      <c r="H54" s="15">
        <f>IFERROR(Tableau32462[[#This Row],[*Taux de change du jour / *Exchange rate of the day]]*Tableau32462[[#This Row],[Montant dans la devise d''origine / Amount in the original currency]],0)</f>
        <v>0</v>
      </c>
    </row>
    <row r="55" spans="1:8" x14ac:dyDescent="0.2">
      <c r="A55" s="2">
        <f t="shared" si="0"/>
        <v>44</v>
      </c>
      <c r="B55" s="42"/>
      <c r="C55" s="42"/>
      <c r="D55" s="73"/>
      <c r="E55" s="40"/>
      <c r="F55" s="43"/>
      <c r="G55" s="41" t="str">
        <f>IFERROR(IF(Tableau32462[[#This Row],[Devise / Currency]]="CAD",1,""),"")</f>
        <v/>
      </c>
      <c r="H55" s="15">
        <f>IFERROR(Tableau32462[[#This Row],[*Taux de change du jour / *Exchange rate of the day]]*Tableau32462[[#This Row],[Montant dans la devise d''origine / Amount in the original currency]],0)</f>
        <v>0</v>
      </c>
    </row>
    <row r="56" spans="1:8" x14ac:dyDescent="0.2">
      <c r="A56" s="2">
        <f t="shared" si="0"/>
        <v>45</v>
      </c>
      <c r="B56" s="42"/>
      <c r="C56" s="42"/>
      <c r="D56" s="73"/>
      <c r="E56" s="40"/>
      <c r="F56" s="43"/>
      <c r="G56" s="41" t="str">
        <f>IFERROR(IF(Tableau32462[[#This Row],[Devise / Currency]]="CAD",1,""),"")</f>
        <v/>
      </c>
      <c r="H56" s="15">
        <f>IFERROR(Tableau32462[[#This Row],[*Taux de change du jour / *Exchange rate of the day]]*Tableau32462[[#This Row],[Montant dans la devise d''origine / Amount in the original currency]],0)</f>
        <v>0</v>
      </c>
    </row>
    <row r="57" spans="1:8" x14ac:dyDescent="0.2">
      <c r="A57" s="2">
        <f t="shared" si="0"/>
        <v>46</v>
      </c>
      <c r="B57" s="42"/>
      <c r="C57" s="42"/>
      <c r="D57" s="73"/>
      <c r="E57" s="40"/>
      <c r="F57" s="43"/>
      <c r="G57" s="41" t="str">
        <f>IFERROR(IF(Tableau32462[[#This Row],[Devise / Currency]]="CAD",1,""),"")</f>
        <v/>
      </c>
      <c r="H57" s="15">
        <f>IFERROR(Tableau32462[[#This Row],[*Taux de change du jour / *Exchange rate of the day]]*Tableau32462[[#This Row],[Montant dans la devise d''origine / Amount in the original currency]],0)</f>
        <v>0</v>
      </c>
    </row>
    <row r="58" spans="1:8" x14ac:dyDescent="0.2">
      <c r="A58" s="2">
        <f t="shared" si="0"/>
        <v>47</v>
      </c>
      <c r="B58" s="42"/>
      <c r="C58" s="42"/>
      <c r="D58" s="73"/>
      <c r="E58" s="40"/>
      <c r="F58" s="43"/>
      <c r="G58" s="41" t="str">
        <f>IFERROR(IF(Tableau32462[[#This Row],[Devise / Currency]]="CAD",1,""),"")</f>
        <v/>
      </c>
      <c r="H58" s="15">
        <f>IFERROR(Tableau32462[[#This Row],[*Taux de change du jour / *Exchange rate of the day]]*Tableau32462[[#This Row],[Montant dans la devise d''origine / Amount in the original currency]],0)</f>
        <v>0</v>
      </c>
    </row>
    <row r="59" spans="1:8" x14ac:dyDescent="0.2">
      <c r="A59" s="2">
        <f t="shared" si="0"/>
        <v>48</v>
      </c>
      <c r="B59" s="42"/>
      <c r="C59" s="42"/>
      <c r="D59" s="73"/>
      <c r="E59" s="40"/>
      <c r="F59" s="43"/>
      <c r="G59" s="41" t="str">
        <f>IFERROR(IF(Tableau32462[[#This Row],[Devise / Currency]]="CAD",1,""),"")</f>
        <v/>
      </c>
      <c r="H59" s="15">
        <f>IFERROR(Tableau32462[[#This Row],[*Taux de change du jour / *Exchange rate of the day]]*Tableau32462[[#This Row],[Montant dans la devise d''origine / Amount in the original currency]],0)</f>
        <v>0</v>
      </c>
    </row>
    <row r="60" spans="1:8" x14ac:dyDescent="0.2">
      <c r="A60" s="2">
        <f t="shared" si="0"/>
        <v>49</v>
      </c>
      <c r="B60" s="42"/>
      <c r="C60" s="42"/>
      <c r="D60" s="73"/>
      <c r="E60" s="40"/>
      <c r="F60" s="43"/>
      <c r="G60" s="41" t="str">
        <f>IFERROR(IF(Tableau32462[[#This Row],[Devise / Currency]]="CAD",1,""),"")</f>
        <v/>
      </c>
      <c r="H60" s="15">
        <f>IFERROR(Tableau32462[[#This Row],[*Taux de change du jour / *Exchange rate of the day]]*Tableau32462[[#This Row],[Montant dans la devise d''origine / Amount in the original currency]],0)</f>
        <v>0</v>
      </c>
    </row>
    <row r="61" spans="1:8" x14ac:dyDescent="0.2">
      <c r="A61" s="2">
        <f t="shared" si="0"/>
        <v>50</v>
      </c>
      <c r="B61" s="42"/>
      <c r="C61" s="42"/>
      <c r="D61" s="73"/>
      <c r="E61" s="40"/>
      <c r="F61" s="43"/>
      <c r="G61" s="41" t="str">
        <f>IFERROR(IF(Tableau32462[[#This Row],[Devise / Currency]]="CAD",1,""),"")</f>
        <v/>
      </c>
      <c r="H61" s="15">
        <f>IFERROR(Tableau32462[[#This Row],[*Taux de change du jour / *Exchange rate of the day]]*Tableau32462[[#This Row],[Montant dans la devise d''origine / Amount in the original currency]],0)</f>
        <v>0</v>
      </c>
    </row>
  </sheetData>
  <sheetProtection sheet="1" selectLockedCells="1"/>
  <mergeCells count="13">
    <mergeCell ref="A1:H1"/>
    <mergeCell ref="C2:E2"/>
    <mergeCell ref="B4:C4"/>
    <mergeCell ref="F4:H4"/>
    <mergeCell ref="B5:C5"/>
    <mergeCell ref="F5:H5"/>
    <mergeCell ref="J10:K10"/>
    <mergeCell ref="B6:C6"/>
    <mergeCell ref="F6:H6"/>
    <mergeCell ref="B7:C7"/>
    <mergeCell ref="B8:C8"/>
    <mergeCell ref="G8:G10"/>
    <mergeCell ref="B9:D9"/>
  </mergeCells>
  <dataValidations count="5">
    <dataValidation type="list" showInputMessage="1" showErrorMessage="1" error="Choisir dans la liste déroulante / Choose in the drop list" sqref="C12:C61" xr:uid="{00000000-0002-0000-0500-000000000000}">
      <formula1>$J$12:$J$25</formula1>
    </dataValidation>
    <dataValidation type="list" showInputMessage="1" showErrorMessage="1" error="Choisir dans la liste déroulante._x000a_Choose in the drop list" sqref="B7:C7" xr:uid="{00000000-0002-0000-0500-000001000000}">
      <formula1>$M$11:$M$13</formula1>
    </dataValidation>
    <dataValidation type="list" showInputMessage="1" showErrorMessage="1" sqref="E7:E10" xr:uid="{00000000-0002-0000-0500-000002000000}">
      <formula1>$M$17:$M$18</formula1>
    </dataValidation>
    <dataValidation type="list" allowBlank="1" showInputMessage="1" showErrorMessage="1" error="Please select a currency in the list._x000a_SVP, sélectionnez une devise dans la liste._x000a_" sqref="F12:F61" xr:uid="{00000000-0002-0000-0500-000003000000}">
      <formula1>$L$11:$L$28</formula1>
    </dataValidation>
    <dataValidation type="date" allowBlank="1" showInputMessage="1" showErrorMessage="1" error="Please enter the date format of your computer._x000a_SVP, entrez le format de date de votre ordinateur._x000a_" sqref="B12:B61" xr:uid="{00000000-0002-0000-0500-000004000000}">
      <formula1>42370</formula1>
      <formula2>54789</formula2>
    </dataValidation>
  </dataValidations>
  <pageMargins left="0.7" right="0.7" top="0.75" bottom="0.75" header="0.3" footer="0.3"/>
  <pageSetup orientation="landscape"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61"/>
  <sheetViews>
    <sheetView zoomScale="115" zoomScaleNormal="115" workbookViewId="0">
      <selection activeCell="B4" sqref="B4:C4"/>
    </sheetView>
  </sheetViews>
  <sheetFormatPr baseColWidth="10" defaultColWidth="11.42578125" defaultRowHeight="11.25" x14ac:dyDescent="0.2"/>
  <cols>
    <col min="1" max="1" width="12.42578125" style="1" customWidth="1"/>
    <col min="2" max="2" width="12.140625" style="1" customWidth="1"/>
    <col min="3" max="3" width="12.85546875" style="1" bestFit="1" customWidth="1"/>
    <col min="4" max="4" width="39.85546875" style="1" customWidth="1"/>
    <col min="5" max="5" width="14.42578125" style="1" customWidth="1"/>
    <col min="6" max="6" width="9.28515625" style="1" customWidth="1"/>
    <col min="7" max="7" width="11.140625" style="1" customWidth="1"/>
    <col min="8" max="8" width="9.85546875" style="1" customWidth="1"/>
    <col min="9" max="9" width="11.42578125" style="1"/>
    <col min="10" max="10" width="38.7109375" style="1" customWidth="1"/>
    <col min="11" max="11" width="12.85546875" style="1" customWidth="1"/>
    <col min="12" max="13" width="11.42578125" style="1"/>
    <col min="14" max="14" width="9.7109375" style="1" bestFit="1" customWidth="1"/>
    <col min="15" max="16384" width="11.42578125" style="1"/>
  </cols>
  <sheetData>
    <row r="1" spans="1:15" ht="24" customHeight="1" x14ac:dyDescent="0.2">
      <c r="A1" s="147" t="s">
        <v>59</v>
      </c>
      <c r="B1" s="147"/>
      <c r="C1" s="147"/>
      <c r="D1" s="147"/>
      <c r="E1" s="147"/>
      <c r="F1" s="147"/>
      <c r="G1" s="147"/>
      <c r="H1" s="147"/>
    </row>
    <row r="2" spans="1:15" ht="15" x14ac:dyDescent="0.25">
      <c r="A2" s="3"/>
      <c r="B2" s="3"/>
      <c r="C2" s="148" t="s">
        <v>60</v>
      </c>
      <c r="D2" s="148"/>
      <c r="E2" s="148"/>
    </row>
    <row r="3" spans="1:15" ht="15" x14ac:dyDescent="0.25">
      <c r="D3" s="54"/>
      <c r="E3" s="54"/>
    </row>
    <row r="4" spans="1:15" ht="12.75" customHeight="1" x14ac:dyDescent="0.25">
      <c r="A4" s="29" t="s">
        <v>29</v>
      </c>
      <c r="B4" s="149">
        <f>'Sommaire - Summary'!B3</f>
        <v>0</v>
      </c>
      <c r="C4" s="150"/>
      <c r="D4" s="54"/>
      <c r="E4" s="63"/>
      <c r="F4" s="151"/>
      <c r="G4" s="151"/>
      <c r="H4" s="151"/>
    </row>
    <row r="5" spans="1:15" ht="22.5" customHeight="1" x14ac:dyDescent="0.2">
      <c r="A5" s="30" t="s">
        <v>58</v>
      </c>
      <c r="B5" s="155"/>
      <c r="C5" s="155"/>
      <c r="E5" s="32" t="s">
        <v>30</v>
      </c>
      <c r="F5" s="157"/>
      <c r="G5" s="157"/>
      <c r="H5" s="157"/>
    </row>
    <row r="6" spans="1:15" ht="21" customHeight="1" x14ac:dyDescent="0.2">
      <c r="A6" s="13" t="s">
        <v>27</v>
      </c>
      <c r="B6" s="158"/>
      <c r="C6" s="158"/>
      <c r="E6" s="31" t="s">
        <v>32</v>
      </c>
      <c r="F6" s="156"/>
      <c r="G6" s="156"/>
      <c r="H6" s="156"/>
    </row>
    <row r="7" spans="1:15" ht="22.5" customHeight="1" x14ac:dyDescent="0.2">
      <c r="A7" s="32" t="s">
        <v>57</v>
      </c>
      <c r="B7" s="155"/>
      <c r="C7" s="155"/>
      <c r="D7" s="10"/>
      <c r="E7" s="8"/>
      <c r="G7" s="8"/>
      <c r="H7" s="9"/>
      <c r="M7" s="11"/>
      <c r="N7" s="11"/>
    </row>
    <row r="8" spans="1:15" ht="12.75" customHeight="1" x14ac:dyDescent="0.2">
      <c r="A8" s="13" t="s">
        <v>31</v>
      </c>
      <c r="B8" s="158"/>
      <c r="C8" s="158"/>
      <c r="D8" s="10"/>
      <c r="E8" s="8"/>
      <c r="F8" s="10"/>
      <c r="G8" s="153" t="s">
        <v>56</v>
      </c>
      <c r="H8" s="3"/>
      <c r="M8" s="11"/>
      <c r="N8" s="11"/>
    </row>
    <row r="9" spans="1:15" ht="23.25" customHeight="1" x14ac:dyDescent="0.2">
      <c r="A9" s="32" t="s">
        <v>61</v>
      </c>
      <c r="B9" s="159"/>
      <c r="C9" s="159"/>
      <c r="D9" s="159"/>
      <c r="E9" s="8"/>
      <c r="F9" s="10"/>
      <c r="G9" s="154"/>
      <c r="H9" s="44" t="s">
        <v>0</v>
      </c>
      <c r="M9" s="11"/>
      <c r="N9" s="11"/>
    </row>
    <row r="10" spans="1:15" ht="9.75" customHeight="1" x14ac:dyDescent="0.2">
      <c r="D10" s="10"/>
      <c r="E10" s="8"/>
      <c r="F10" s="10"/>
      <c r="G10" s="154"/>
      <c r="H10" s="7">
        <f>SUM(Tableau324624[Total CAD $])</f>
        <v>0</v>
      </c>
      <c r="J10" s="152" t="s">
        <v>37</v>
      </c>
      <c r="K10" s="152"/>
      <c r="M10" s="11"/>
      <c r="N10" s="11"/>
    </row>
    <row r="11" spans="1:15" ht="62.25" customHeight="1" x14ac:dyDescent="0.25">
      <c r="A11" s="4" t="s">
        <v>33</v>
      </c>
      <c r="B11" s="5" t="s">
        <v>3</v>
      </c>
      <c r="C11" s="5" t="s">
        <v>34</v>
      </c>
      <c r="D11" s="6" t="s">
        <v>2</v>
      </c>
      <c r="E11" s="14" t="s">
        <v>35</v>
      </c>
      <c r="F11" s="5" t="s">
        <v>36</v>
      </c>
      <c r="G11" s="5" t="s">
        <v>55</v>
      </c>
      <c r="H11" s="6" t="s">
        <v>28</v>
      </c>
      <c r="J11" s="17" t="s">
        <v>38</v>
      </c>
      <c r="K11" s="18" t="s">
        <v>0</v>
      </c>
      <c r="L11" s="33" t="s">
        <v>5</v>
      </c>
      <c r="M11" s="33" t="s">
        <v>8</v>
      </c>
      <c r="N11" s="11"/>
    </row>
    <row r="12" spans="1:15" x14ac:dyDescent="0.2">
      <c r="A12" s="2">
        <f>ROW(A1)</f>
        <v>1</v>
      </c>
      <c r="B12" s="35"/>
      <c r="C12" s="36"/>
      <c r="D12" s="72"/>
      <c r="E12" s="37"/>
      <c r="F12" s="38"/>
      <c r="G12" s="39" t="str">
        <f>IFERROR(IF(Tableau324624[[#This Row],[Devise / Currency]]="CAD",1,""),"")</f>
        <v/>
      </c>
      <c r="H12" s="15">
        <f>IFERROR(Tableau324624[[#This Row],[*Taux de change du jour / *Exchange rate of the day]]*Tableau324624[[#This Row],[Montant dans la devise d''origine / Amount in the original currency]],0)</f>
        <v>0</v>
      </c>
      <c r="J12" s="19" t="s">
        <v>39</v>
      </c>
      <c r="K12" s="20">
        <f>SUMIF(Tableau324624[Type de dépense (voir liste déroulante) / Expense type (choose in drop list)],Tableau25735[[#This Row],[Sommaire des dépenses / Expenses summary]],Tableau324624[Total CAD $])</f>
        <v>0</v>
      </c>
      <c r="L12" s="33" t="s">
        <v>6</v>
      </c>
      <c r="M12" s="33" t="s">
        <v>9</v>
      </c>
      <c r="N12" s="11"/>
    </row>
    <row r="13" spans="1:15" x14ac:dyDescent="0.2">
      <c r="A13" s="2">
        <f t="shared" ref="A13:A61" si="0">ROW(A2)</f>
        <v>2</v>
      </c>
      <c r="B13" s="35"/>
      <c r="C13" s="36"/>
      <c r="D13" s="72"/>
      <c r="E13" s="37"/>
      <c r="F13" s="38"/>
      <c r="G13" s="39" t="str">
        <f>IFERROR(IF(Tableau324624[[#This Row],[Devise / Currency]]="CAD",1,""),"")</f>
        <v/>
      </c>
      <c r="H13" s="15">
        <f>IFERROR(Tableau324624[[#This Row],[*Taux de change du jour / *Exchange rate of the day]]*Tableau324624[[#This Row],[Montant dans la devise d''origine / Amount in the original currency]],0)</f>
        <v>0</v>
      </c>
      <c r="J13" s="19" t="s">
        <v>40</v>
      </c>
      <c r="K13" s="20">
        <f>SUMIF(Tableau324624[Type de dépense (voir liste déroulante) / Expense type (choose in drop list)],Tableau25735[[#This Row],[Sommaire des dépenses / Expenses summary]],Tableau324624[Total CAD $])</f>
        <v>0</v>
      </c>
      <c r="L13" s="33" t="s">
        <v>7</v>
      </c>
      <c r="M13" s="33" t="s">
        <v>10</v>
      </c>
      <c r="N13" s="11"/>
    </row>
    <row r="14" spans="1:15" x14ac:dyDescent="0.2">
      <c r="A14" s="2">
        <f t="shared" si="0"/>
        <v>3</v>
      </c>
      <c r="B14" s="35"/>
      <c r="C14" s="36"/>
      <c r="D14" s="72"/>
      <c r="E14" s="37"/>
      <c r="F14" s="38"/>
      <c r="G14" s="39" t="str">
        <f>IFERROR(IF(Tableau324624[[#This Row],[Devise / Currency]]="CAD",1,""),"")</f>
        <v/>
      </c>
      <c r="H14" s="15">
        <f>IFERROR(Tableau324624[[#This Row],[*Taux de change du jour / *Exchange rate of the day]]*Tableau324624[[#This Row],[Montant dans la devise d''origine / Amount in the original currency]],0)</f>
        <v>0</v>
      </c>
      <c r="J14" s="19" t="s">
        <v>41</v>
      </c>
      <c r="K14" s="20">
        <f>SUMIF(Tableau324624[Type de dépense (voir liste déroulante) / Expense type (choose in drop list)],Tableau25735[[#This Row],[Sommaire des dépenses / Expenses summary]],Tableau324624[Total CAD $])</f>
        <v>0</v>
      </c>
      <c r="L14" s="33" t="s">
        <v>11</v>
      </c>
      <c r="M14" s="34"/>
      <c r="N14" s="11"/>
    </row>
    <row r="15" spans="1:15" x14ac:dyDescent="0.2">
      <c r="A15" s="2">
        <f t="shared" si="0"/>
        <v>4</v>
      </c>
      <c r="B15" s="35"/>
      <c r="C15" s="36"/>
      <c r="D15" s="72"/>
      <c r="E15" s="37"/>
      <c r="F15" s="38"/>
      <c r="G15" s="39" t="str">
        <f>IFERROR(IF(Tableau324624[[#This Row],[Devise / Currency]]="CAD",1,""),"")</f>
        <v/>
      </c>
      <c r="H15" s="15">
        <f>IFERROR(Tableau324624[[#This Row],[*Taux de change du jour / *Exchange rate of the day]]*Tableau324624[[#This Row],[Montant dans la devise d''origine / Amount in the original currency]],0)</f>
        <v>0</v>
      </c>
      <c r="J15" s="21" t="s">
        <v>42</v>
      </c>
      <c r="K15" s="20">
        <f>SUMIF(Tableau324624[Type de dépense (voir liste déroulante) / Expense type (choose in drop list)],Tableau25735[[#This Row],[Sommaire des dépenses / Expenses summary]],Tableau324624[Total CAD $])</f>
        <v>0</v>
      </c>
      <c r="L15" s="33" t="s">
        <v>12</v>
      </c>
      <c r="M15" s="34" t="s">
        <v>26</v>
      </c>
      <c r="N15" s="11"/>
      <c r="O15" s="12"/>
    </row>
    <row r="16" spans="1:15" x14ac:dyDescent="0.2">
      <c r="A16" s="2">
        <f t="shared" si="0"/>
        <v>5</v>
      </c>
      <c r="B16" s="35"/>
      <c r="C16" s="36"/>
      <c r="D16" s="72"/>
      <c r="E16" s="37"/>
      <c r="F16" s="38"/>
      <c r="G16" s="39" t="str">
        <f>IFERROR(IF(Tableau324624[[#This Row],[Devise / Currency]]="CAD",1,""),"")</f>
        <v/>
      </c>
      <c r="H16" s="15">
        <f>IFERROR(Tableau324624[[#This Row],[*Taux de change du jour / *Exchange rate of the day]]*Tableau324624[[#This Row],[Montant dans la devise d''origine / Amount in the original currency]],0)</f>
        <v>0</v>
      </c>
      <c r="J16" s="21" t="s">
        <v>43</v>
      </c>
      <c r="K16" s="20">
        <f>SUMIF(Tableau324624[Type de dépense (voir liste déroulante) / Expense type (choose in drop list)],Tableau25735[[#This Row],[Sommaire des dépenses / Expenses summary]],Tableau324624[Total CAD $])</f>
        <v>0</v>
      </c>
      <c r="L16" s="33" t="s">
        <v>13</v>
      </c>
      <c r="M16" s="34"/>
      <c r="N16" s="11"/>
      <c r="O16" s="12"/>
    </row>
    <row r="17" spans="1:15" x14ac:dyDescent="0.2">
      <c r="A17" s="2">
        <f t="shared" si="0"/>
        <v>6</v>
      </c>
      <c r="B17" s="35"/>
      <c r="C17" s="36"/>
      <c r="D17" s="72"/>
      <c r="E17" s="37"/>
      <c r="F17" s="38"/>
      <c r="G17" s="39" t="str">
        <f>IFERROR(IF(Tableau324624[[#This Row],[Devise / Currency]]="CAD",1,""),"")</f>
        <v/>
      </c>
      <c r="H17" s="15">
        <f>IFERROR(Tableau324624[[#This Row],[*Taux de change du jour / *Exchange rate of the day]]*Tableau324624[[#This Row],[Montant dans la devise d''origine / Amount in the original currency]],0)</f>
        <v>0</v>
      </c>
      <c r="J17" s="21" t="s">
        <v>44</v>
      </c>
      <c r="K17" s="20">
        <f>SUMIF(Tableau324624[Type de dépense (voir liste déroulante) / Expense type (choose in drop list)],Tableau25735[[#This Row],[Sommaire des dépenses / Expenses summary]],Tableau324624[Total CAD $])</f>
        <v>0</v>
      </c>
      <c r="L17" s="33" t="s">
        <v>14</v>
      </c>
      <c r="M17" s="34"/>
      <c r="N17" s="11"/>
      <c r="O17" s="12"/>
    </row>
    <row r="18" spans="1:15" x14ac:dyDescent="0.2">
      <c r="A18" s="2">
        <f t="shared" si="0"/>
        <v>7</v>
      </c>
      <c r="B18" s="35"/>
      <c r="C18" s="36"/>
      <c r="D18" s="72"/>
      <c r="E18" s="37"/>
      <c r="F18" s="38"/>
      <c r="G18" s="39" t="str">
        <f>IFERROR(IF(Tableau324624[[#This Row],[Devise / Currency]]="CAD",1,""),"")</f>
        <v/>
      </c>
      <c r="H18" s="15">
        <f>IFERROR(Tableau324624[[#This Row],[*Taux de change du jour / *Exchange rate of the day]]*Tableau324624[[#This Row],[Montant dans la devise d''origine / Amount in the original currency]],0)</f>
        <v>0</v>
      </c>
      <c r="J18" s="19" t="s">
        <v>45</v>
      </c>
      <c r="K18" s="20">
        <f>SUMIF(Tableau324624[Type de dépense (voir liste déroulante) / Expense type (choose in drop list)],Tableau25735[[#This Row],[Sommaire des dépenses / Expenses summary]],Tableau324624[Total CAD $])</f>
        <v>0</v>
      </c>
      <c r="L18" s="33" t="s">
        <v>15</v>
      </c>
      <c r="M18" s="34"/>
      <c r="N18" s="11"/>
      <c r="O18" s="12"/>
    </row>
    <row r="19" spans="1:15" x14ac:dyDescent="0.2">
      <c r="A19" s="2">
        <f t="shared" si="0"/>
        <v>8</v>
      </c>
      <c r="B19" s="35"/>
      <c r="C19" s="36"/>
      <c r="D19" s="72"/>
      <c r="E19" s="37"/>
      <c r="F19" s="38"/>
      <c r="G19" s="39" t="str">
        <f>IFERROR(IF(Tableau324624[[#This Row],[Devise / Currency]]="CAD",1,""),"")</f>
        <v/>
      </c>
      <c r="H19" s="15">
        <f>IFERROR(Tableau324624[[#This Row],[*Taux de change du jour / *Exchange rate of the day]]*Tableau324624[[#This Row],[Montant dans la devise d''origine / Amount in the original currency]],0)</f>
        <v>0</v>
      </c>
      <c r="J19" s="19" t="s">
        <v>1</v>
      </c>
      <c r="K19" s="20">
        <f>SUMIF(Tableau324624[Type de dépense (voir liste déroulante) / Expense type (choose in drop list)],Tableau25735[[#This Row],[Sommaire des dépenses / Expenses summary]],Tableau324624[Total CAD $])</f>
        <v>0</v>
      </c>
      <c r="L19" s="33" t="s">
        <v>16</v>
      </c>
      <c r="M19" s="34"/>
      <c r="N19" s="11"/>
      <c r="O19" s="12"/>
    </row>
    <row r="20" spans="1:15" x14ac:dyDescent="0.2">
      <c r="A20" s="2">
        <f t="shared" si="0"/>
        <v>9</v>
      </c>
      <c r="B20" s="35"/>
      <c r="C20" s="36"/>
      <c r="D20" s="72"/>
      <c r="E20" s="37"/>
      <c r="F20" s="38"/>
      <c r="G20" s="39" t="str">
        <f>IFERROR(IF(Tableau324624[[#This Row],[Devise / Currency]]="CAD",1,""),"")</f>
        <v/>
      </c>
      <c r="H20" s="15">
        <f>IFERROR(Tableau324624[[#This Row],[*Taux de change du jour / *Exchange rate of the day]]*Tableau324624[[#This Row],[Montant dans la devise d''origine / Amount in the original currency]],0)</f>
        <v>0</v>
      </c>
      <c r="J20" s="19" t="s">
        <v>46</v>
      </c>
      <c r="K20" s="20">
        <f>SUMIF(Tableau324624[Type de dépense (voir liste déroulante) / Expense type (choose in drop list)],Tableau25735[[#This Row],[Sommaire des dépenses / Expenses summary]],Tableau324624[Total CAD $])</f>
        <v>0</v>
      </c>
      <c r="L20" s="33" t="s">
        <v>17</v>
      </c>
      <c r="M20" s="34"/>
      <c r="N20" s="11"/>
      <c r="O20" s="12"/>
    </row>
    <row r="21" spans="1:15" x14ac:dyDescent="0.2">
      <c r="A21" s="2">
        <f t="shared" si="0"/>
        <v>10</v>
      </c>
      <c r="B21" s="35"/>
      <c r="C21" s="36"/>
      <c r="D21" s="72"/>
      <c r="E21" s="37"/>
      <c r="F21" s="38"/>
      <c r="G21" s="39" t="str">
        <f>IFERROR(IF(Tableau324624[[#This Row],[Devise / Currency]]="CAD",1,""),"")</f>
        <v/>
      </c>
      <c r="H21" s="15">
        <f>IFERROR(Tableau324624[[#This Row],[*Taux de change du jour / *Exchange rate of the day]]*Tableau324624[[#This Row],[Montant dans la devise d''origine / Amount in the original currency]],0)</f>
        <v>0</v>
      </c>
      <c r="J21" s="21" t="s">
        <v>47</v>
      </c>
      <c r="K21" s="20">
        <f>SUMIF(Tableau324624[Type de dépense (voir liste déroulante) / Expense type (choose in drop list)],Tableau25735[[#This Row],[Sommaire des dépenses / Expenses summary]],Tableau324624[Total CAD $])</f>
        <v>0</v>
      </c>
      <c r="L21" s="33" t="s">
        <v>18</v>
      </c>
      <c r="M21" s="34"/>
      <c r="N21" s="11"/>
      <c r="O21" s="12"/>
    </row>
    <row r="22" spans="1:15" x14ac:dyDescent="0.2">
      <c r="A22" s="2">
        <f t="shared" si="0"/>
        <v>11</v>
      </c>
      <c r="B22" s="35"/>
      <c r="C22" s="36"/>
      <c r="D22" s="72"/>
      <c r="E22" s="37"/>
      <c r="F22" s="38"/>
      <c r="G22" s="39" t="str">
        <f>IFERROR(IF(Tableau324624[[#This Row],[Devise / Currency]]="CAD",1,""),"")</f>
        <v/>
      </c>
      <c r="H22" s="15">
        <f>IFERROR(Tableau324624[[#This Row],[*Taux de change du jour / *Exchange rate of the day]]*Tableau324624[[#This Row],[Montant dans la devise d''origine / Amount in the original currency]],0)</f>
        <v>0</v>
      </c>
      <c r="J22" s="21" t="s">
        <v>48</v>
      </c>
      <c r="K22" s="20">
        <f>SUMIF(Tableau324624[Type de dépense (voir liste déroulante) / Expense type (choose in drop list)],Tableau25735[[#This Row],[Sommaire des dépenses / Expenses summary]],Tableau324624[Total CAD $])</f>
        <v>0</v>
      </c>
      <c r="L22" s="33" t="s">
        <v>19</v>
      </c>
      <c r="M22" s="34"/>
      <c r="N22" s="11"/>
      <c r="O22" s="12"/>
    </row>
    <row r="23" spans="1:15" x14ac:dyDescent="0.2">
      <c r="A23" s="2">
        <f t="shared" si="0"/>
        <v>12</v>
      </c>
      <c r="B23" s="35"/>
      <c r="C23" s="36"/>
      <c r="D23" s="72"/>
      <c r="E23" s="40"/>
      <c r="F23" s="38"/>
      <c r="G23" s="41" t="str">
        <f>IFERROR(IF(Tableau324624[[#This Row],[Devise / Currency]]="CAD",1,""),"")</f>
        <v/>
      </c>
      <c r="H23" s="16">
        <f>IFERROR(Tableau324624[[#This Row],[*Taux de change du jour / *Exchange rate of the day]]*Tableau324624[[#This Row],[Montant dans la devise d''origine / Amount in the original currency]],0)</f>
        <v>0</v>
      </c>
      <c r="J23" s="21" t="s">
        <v>49</v>
      </c>
      <c r="K23" s="20">
        <f>SUMIF(Tableau324624[Type de dépense (voir liste déroulante) / Expense type (choose in drop list)],Tableau25735[[#This Row],[Sommaire des dépenses / Expenses summary]],Tableau324624[Total CAD $])</f>
        <v>0</v>
      </c>
      <c r="L23" s="33" t="s">
        <v>20</v>
      </c>
      <c r="M23" s="34"/>
      <c r="N23" s="11"/>
      <c r="O23" s="12"/>
    </row>
    <row r="24" spans="1:15" x14ac:dyDescent="0.2">
      <c r="A24" s="2">
        <f t="shared" si="0"/>
        <v>13</v>
      </c>
      <c r="B24" s="35"/>
      <c r="C24" s="36"/>
      <c r="D24" s="72"/>
      <c r="E24" s="40"/>
      <c r="F24" s="38"/>
      <c r="G24" s="41" t="str">
        <f>IFERROR(IF(Tableau324624[[#This Row],[Devise / Currency]]="CAD",1,""),"")</f>
        <v/>
      </c>
      <c r="H24" s="16">
        <f>IFERROR(Tableau324624[[#This Row],[*Taux de change du jour / *Exchange rate of the day]]*Tableau324624[[#This Row],[Montant dans la devise d''origine / Amount in the original currency]],0)</f>
        <v>0</v>
      </c>
      <c r="J24" s="19" t="s">
        <v>50</v>
      </c>
      <c r="K24" s="20">
        <f>SUMIF(Tableau324624[Type de dépense (voir liste déroulante) / Expense type (choose in drop list)],Tableau25735[[#This Row],[Sommaire des dépenses / Expenses summary]],Tableau324624[Total CAD $])</f>
        <v>0</v>
      </c>
      <c r="L24" s="33" t="s">
        <v>21</v>
      </c>
      <c r="M24" s="34"/>
      <c r="N24" s="11"/>
      <c r="O24" s="12"/>
    </row>
    <row r="25" spans="1:15" x14ac:dyDescent="0.2">
      <c r="A25" s="2">
        <f t="shared" si="0"/>
        <v>14</v>
      </c>
      <c r="B25" s="35"/>
      <c r="C25" s="36"/>
      <c r="D25" s="72"/>
      <c r="E25" s="40"/>
      <c r="F25" s="38"/>
      <c r="G25" s="41" t="str">
        <f>IFERROR(IF(Tableau324624[[#This Row],[Devise / Currency]]="CAD",1,""),"")</f>
        <v/>
      </c>
      <c r="H25" s="16">
        <f>IFERROR(Tableau324624[[#This Row],[*Taux de change du jour / *Exchange rate of the day]]*Tableau324624[[#This Row],[Montant dans la devise d''origine / Amount in the original currency]],0)</f>
        <v>0</v>
      </c>
      <c r="J25" s="19" t="s">
        <v>51</v>
      </c>
      <c r="K25" s="20">
        <f>SUMIF(Tableau324624[Type de dépense (voir liste déroulante) / Expense type (choose in drop list)],Tableau25735[[#This Row],[Sommaire des dépenses / Expenses summary]],Tableau324624[Total CAD $])</f>
        <v>0</v>
      </c>
      <c r="L25" s="33" t="s">
        <v>22</v>
      </c>
      <c r="M25" s="34"/>
      <c r="N25" s="11"/>
      <c r="O25" s="12"/>
    </row>
    <row r="26" spans="1:15" x14ac:dyDescent="0.2">
      <c r="A26" s="2">
        <f t="shared" si="0"/>
        <v>15</v>
      </c>
      <c r="B26" s="35"/>
      <c r="C26" s="36"/>
      <c r="D26" s="72"/>
      <c r="E26" s="40"/>
      <c r="F26" s="38"/>
      <c r="G26" s="41" t="str">
        <f>IFERROR(IF(Tableau324624[[#This Row],[Devise / Currency]]="CAD",1,""),"")</f>
        <v/>
      </c>
      <c r="H26" s="16">
        <f>IFERROR(Tableau324624[[#This Row],[*Taux de change du jour / *Exchange rate of the day]]*Tableau324624[[#This Row],[Montant dans la devise d''origine / Amount in the original currency]],0)</f>
        <v>0</v>
      </c>
      <c r="J26" s="22" t="s">
        <v>0</v>
      </c>
      <c r="K26" s="23">
        <f>SUBTOTAL(109,Tableau25735[Total])</f>
        <v>0</v>
      </c>
      <c r="L26" s="33" t="s">
        <v>23</v>
      </c>
      <c r="M26" s="34"/>
      <c r="N26" s="11"/>
      <c r="O26" s="12"/>
    </row>
    <row r="27" spans="1:15" x14ac:dyDescent="0.2">
      <c r="A27" s="2">
        <f t="shared" si="0"/>
        <v>16</v>
      </c>
      <c r="B27" s="35"/>
      <c r="C27" s="36"/>
      <c r="D27" s="72"/>
      <c r="E27" s="40"/>
      <c r="F27" s="38"/>
      <c r="G27" s="41" t="str">
        <f>IFERROR(IF(Tableau324624[[#This Row],[Devise / Currency]]="CAD",1,""),"")</f>
        <v/>
      </c>
      <c r="H27" s="16">
        <f>IFERROR(Tableau324624[[#This Row],[*Taux de change du jour / *Exchange rate of the day]]*Tableau324624[[#This Row],[Montant dans la devise d''origine / Amount in the original currency]],0)</f>
        <v>0</v>
      </c>
      <c r="L27" s="33" t="s">
        <v>24</v>
      </c>
      <c r="M27" s="34"/>
      <c r="N27" s="11"/>
      <c r="O27" s="12"/>
    </row>
    <row r="28" spans="1:15" x14ac:dyDescent="0.2">
      <c r="A28" s="2">
        <f t="shared" si="0"/>
        <v>17</v>
      </c>
      <c r="B28" s="35"/>
      <c r="C28" s="36"/>
      <c r="D28" s="72"/>
      <c r="E28" s="40"/>
      <c r="F28" s="38"/>
      <c r="G28" s="41" t="str">
        <f>IFERROR(IF(Tableau324624[[#This Row],[Devise / Currency]]="CAD",1,""),"")</f>
        <v/>
      </c>
      <c r="H28" s="16">
        <f>IFERROR(Tableau324624[[#This Row],[*Taux de change du jour / *Exchange rate of the day]]*Tableau324624[[#This Row],[Montant dans la devise d''origine / Amount in the original currency]],0)</f>
        <v>0</v>
      </c>
      <c r="L28" s="33" t="s">
        <v>25</v>
      </c>
      <c r="M28" s="34"/>
      <c r="N28" s="11"/>
      <c r="O28" s="12"/>
    </row>
    <row r="29" spans="1:15" x14ac:dyDescent="0.2">
      <c r="A29" s="2">
        <f t="shared" si="0"/>
        <v>18</v>
      </c>
      <c r="B29" s="35"/>
      <c r="C29" s="36"/>
      <c r="D29" s="73"/>
      <c r="E29" s="40"/>
      <c r="F29" s="38"/>
      <c r="G29" s="41" t="str">
        <f>IFERROR(IF(Tableau324624[[#This Row],[Devise / Currency]]="CAD",1,""),"")</f>
        <v/>
      </c>
      <c r="H29" s="16">
        <f>IFERROR(Tableau324624[[#This Row],[*Taux de change du jour / *Exchange rate of the day]]*Tableau324624[[#This Row],[Montant dans la devise d''origine / Amount in the original currency]],0)</f>
        <v>0</v>
      </c>
      <c r="L29" s="34"/>
      <c r="M29" s="34"/>
      <c r="N29" s="11"/>
      <c r="O29" s="12"/>
    </row>
    <row r="30" spans="1:15" x14ac:dyDescent="0.2">
      <c r="A30" s="2">
        <f t="shared" si="0"/>
        <v>19</v>
      </c>
      <c r="B30" s="35"/>
      <c r="C30" s="36"/>
      <c r="D30" s="73"/>
      <c r="E30" s="40"/>
      <c r="F30" s="38"/>
      <c r="G30" s="41" t="str">
        <f>IFERROR(IF(Tableau324624[[#This Row],[Devise / Currency]]="CAD",1,""),"")</f>
        <v/>
      </c>
      <c r="H30" s="16">
        <f>IFERROR(Tableau324624[[#This Row],[*Taux de change du jour / *Exchange rate of the day]]*Tableau324624[[#This Row],[Montant dans la devise d''origine / Amount in the original currency]],0)</f>
        <v>0</v>
      </c>
      <c r="L30" s="34"/>
      <c r="M30" s="34"/>
      <c r="N30" s="11"/>
      <c r="O30" s="11"/>
    </row>
    <row r="31" spans="1:15" x14ac:dyDescent="0.2">
      <c r="A31" s="2">
        <f t="shared" si="0"/>
        <v>20</v>
      </c>
      <c r="B31" s="35"/>
      <c r="C31" s="36"/>
      <c r="D31" s="73"/>
      <c r="E31" s="40"/>
      <c r="F31" s="38"/>
      <c r="G31" s="41" t="str">
        <f>IFERROR(IF(Tableau324624[[#This Row],[Devise / Currency]]="CAD",1,""),"")</f>
        <v/>
      </c>
      <c r="H31" s="16">
        <f>IFERROR(Tableau324624[[#This Row],[*Taux de change du jour / *Exchange rate of the day]]*Tableau324624[[#This Row],[Montant dans la devise d''origine / Amount in the original currency]],0)</f>
        <v>0</v>
      </c>
      <c r="L31" s="11"/>
      <c r="M31" s="11"/>
      <c r="N31" s="11"/>
    </row>
    <row r="32" spans="1:15" x14ac:dyDescent="0.2">
      <c r="A32" s="2">
        <f t="shared" si="0"/>
        <v>21</v>
      </c>
      <c r="B32" s="42"/>
      <c r="C32" s="42"/>
      <c r="D32" s="73"/>
      <c r="E32" s="40"/>
      <c r="F32" s="43"/>
      <c r="G32" s="41" t="str">
        <f>IFERROR(IF(Tableau324624[[#This Row],[Devise / Currency]]="CAD",1,""),"")</f>
        <v/>
      </c>
      <c r="H32" s="16">
        <f>IFERROR(Tableau324624[[#This Row],[*Taux de change du jour / *Exchange rate of the day]]*Tableau324624[[#This Row],[Montant dans la devise d''origine / Amount in the original currency]],0)</f>
        <v>0</v>
      </c>
      <c r="L32" s="11"/>
      <c r="M32" s="11"/>
      <c r="N32" s="11"/>
    </row>
    <row r="33" spans="1:14" x14ac:dyDescent="0.2">
      <c r="A33" s="2">
        <f t="shared" si="0"/>
        <v>22</v>
      </c>
      <c r="B33" s="42"/>
      <c r="C33" s="42"/>
      <c r="D33" s="73"/>
      <c r="E33" s="40"/>
      <c r="F33" s="43"/>
      <c r="G33" s="41" t="str">
        <f>IFERROR(IF(Tableau324624[[#This Row],[Devise / Currency]]="CAD",1,""),"")</f>
        <v/>
      </c>
      <c r="H33" s="16">
        <f>IFERROR(Tableau324624[[#This Row],[*Taux de change du jour / *Exchange rate of the day]]*Tableau324624[[#This Row],[Montant dans la devise d''origine / Amount in the original currency]],0)</f>
        <v>0</v>
      </c>
      <c r="M33" s="11"/>
      <c r="N33" s="11"/>
    </row>
    <row r="34" spans="1:14" x14ac:dyDescent="0.2">
      <c r="A34" s="2">
        <f t="shared" si="0"/>
        <v>23</v>
      </c>
      <c r="B34" s="42"/>
      <c r="C34" s="42"/>
      <c r="D34" s="73"/>
      <c r="E34" s="40"/>
      <c r="F34" s="43"/>
      <c r="G34" s="41" t="str">
        <f>IFERROR(IF(Tableau324624[[#This Row],[Devise / Currency]]="CAD",1,""),"")</f>
        <v/>
      </c>
      <c r="H34" s="16">
        <f>IFERROR(Tableau324624[[#This Row],[*Taux de change du jour / *Exchange rate of the day]]*Tableau324624[[#This Row],[Montant dans la devise d''origine / Amount in the original currency]],0)</f>
        <v>0</v>
      </c>
      <c r="M34" s="11"/>
      <c r="N34" s="11"/>
    </row>
    <row r="35" spans="1:14" x14ac:dyDescent="0.2">
      <c r="A35" s="2">
        <f t="shared" si="0"/>
        <v>24</v>
      </c>
      <c r="B35" s="42"/>
      <c r="C35" s="42"/>
      <c r="D35" s="73"/>
      <c r="E35" s="40"/>
      <c r="F35" s="43"/>
      <c r="G35" s="41" t="str">
        <f>IFERROR(IF(Tableau324624[[#This Row],[Devise / Currency]]="CAD",1,""),"")</f>
        <v/>
      </c>
      <c r="H35" s="16">
        <f>IFERROR(Tableau324624[[#This Row],[*Taux de change du jour / *Exchange rate of the day]]*Tableau324624[[#This Row],[Montant dans la devise d''origine / Amount in the original currency]],0)</f>
        <v>0</v>
      </c>
      <c r="M35" s="11"/>
      <c r="N35" s="11"/>
    </row>
    <row r="36" spans="1:14" x14ac:dyDescent="0.2">
      <c r="A36" s="2">
        <f t="shared" si="0"/>
        <v>25</v>
      </c>
      <c r="B36" s="42"/>
      <c r="C36" s="42"/>
      <c r="D36" s="73"/>
      <c r="E36" s="40"/>
      <c r="F36" s="43"/>
      <c r="G36" s="41" t="str">
        <f>IFERROR(IF(Tableau324624[[#This Row],[Devise / Currency]]="CAD",1,""),"")</f>
        <v/>
      </c>
      <c r="H36" s="16">
        <f>IFERROR(Tableau324624[[#This Row],[*Taux de change du jour / *Exchange rate of the day]]*Tableau324624[[#This Row],[Montant dans la devise d''origine / Amount in the original currency]],0)</f>
        <v>0</v>
      </c>
    </row>
    <row r="37" spans="1:14" x14ac:dyDescent="0.2">
      <c r="A37" s="2">
        <f t="shared" si="0"/>
        <v>26</v>
      </c>
      <c r="B37" s="42"/>
      <c r="C37" s="42"/>
      <c r="D37" s="73"/>
      <c r="E37" s="40"/>
      <c r="F37" s="43"/>
      <c r="G37" s="41" t="str">
        <f>IFERROR(IF(Tableau324624[[#This Row],[Devise / Currency]]="CAD",1,""),"")</f>
        <v/>
      </c>
      <c r="H37" s="16">
        <f>IFERROR(Tableau324624[[#This Row],[*Taux de change du jour / *Exchange rate of the day]]*Tableau324624[[#This Row],[Montant dans la devise d''origine / Amount in the original currency]],0)</f>
        <v>0</v>
      </c>
    </row>
    <row r="38" spans="1:14" x14ac:dyDescent="0.2">
      <c r="A38" s="2">
        <f t="shared" si="0"/>
        <v>27</v>
      </c>
      <c r="B38" s="42"/>
      <c r="C38" s="42"/>
      <c r="D38" s="73"/>
      <c r="E38" s="40"/>
      <c r="F38" s="43"/>
      <c r="G38" s="41" t="str">
        <f>IFERROR(IF(Tableau324624[[#This Row],[Devise / Currency]]="CAD",1,""),"")</f>
        <v/>
      </c>
      <c r="H38" s="16">
        <f>IFERROR(Tableau324624[[#This Row],[*Taux de change du jour / *Exchange rate of the day]]*Tableau324624[[#This Row],[Montant dans la devise d''origine / Amount in the original currency]],0)</f>
        <v>0</v>
      </c>
    </row>
    <row r="39" spans="1:14" x14ac:dyDescent="0.2">
      <c r="A39" s="2">
        <f t="shared" si="0"/>
        <v>28</v>
      </c>
      <c r="B39" s="42"/>
      <c r="C39" s="42"/>
      <c r="D39" s="73"/>
      <c r="E39" s="40"/>
      <c r="F39" s="43"/>
      <c r="G39" s="41" t="str">
        <f>IFERROR(IF(Tableau324624[[#This Row],[Devise / Currency]]="CAD",1,""),"")</f>
        <v/>
      </c>
      <c r="H39" s="16">
        <f>IFERROR(Tableau324624[[#This Row],[*Taux de change du jour / *Exchange rate of the day]]*Tableau324624[[#This Row],[Montant dans la devise d''origine / Amount in the original currency]],0)</f>
        <v>0</v>
      </c>
    </row>
    <row r="40" spans="1:14" x14ac:dyDescent="0.2">
      <c r="A40" s="2">
        <f t="shared" si="0"/>
        <v>29</v>
      </c>
      <c r="B40" s="42"/>
      <c r="C40" s="42"/>
      <c r="D40" s="73"/>
      <c r="E40" s="40"/>
      <c r="F40" s="43"/>
      <c r="G40" s="41" t="str">
        <f>IFERROR(IF(Tableau324624[[#This Row],[Devise / Currency]]="CAD",1,""),"")</f>
        <v/>
      </c>
      <c r="H40" s="16">
        <f>IFERROR(Tableau324624[[#This Row],[*Taux de change du jour / *Exchange rate of the day]]*Tableau324624[[#This Row],[Montant dans la devise d''origine / Amount in the original currency]],0)</f>
        <v>0</v>
      </c>
    </row>
    <row r="41" spans="1:14" x14ac:dyDescent="0.2">
      <c r="A41" s="2">
        <f t="shared" si="0"/>
        <v>30</v>
      </c>
      <c r="B41" s="42"/>
      <c r="C41" s="42"/>
      <c r="D41" s="73"/>
      <c r="E41" s="40"/>
      <c r="F41" s="43"/>
      <c r="G41" s="41" t="str">
        <f>IFERROR(IF(Tableau324624[[#This Row],[Devise / Currency]]="CAD",1,""),"")</f>
        <v/>
      </c>
      <c r="H41" s="16">
        <f>IFERROR(Tableau324624[[#This Row],[*Taux de change du jour / *Exchange rate of the day]]*Tableau324624[[#This Row],[Montant dans la devise d''origine / Amount in the original currency]],0)</f>
        <v>0</v>
      </c>
    </row>
    <row r="42" spans="1:14" x14ac:dyDescent="0.2">
      <c r="A42" s="2">
        <f t="shared" si="0"/>
        <v>31</v>
      </c>
      <c r="B42" s="42"/>
      <c r="C42" s="42"/>
      <c r="D42" s="73"/>
      <c r="E42" s="40"/>
      <c r="F42" s="43"/>
      <c r="G42" s="41" t="str">
        <f>IFERROR(IF(Tableau324624[[#This Row],[Devise / Currency]]="CAD",1,""),"")</f>
        <v/>
      </c>
      <c r="H42" s="16">
        <f>IFERROR(Tableau324624[[#This Row],[*Taux de change du jour / *Exchange rate of the day]]*Tableau324624[[#This Row],[Montant dans la devise d''origine / Amount in the original currency]],0)</f>
        <v>0</v>
      </c>
    </row>
    <row r="43" spans="1:14" x14ac:dyDescent="0.2">
      <c r="A43" s="2">
        <f t="shared" si="0"/>
        <v>32</v>
      </c>
      <c r="B43" s="42"/>
      <c r="C43" s="42"/>
      <c r="D43" s="73"/>
      <c r="E43" s="40"/>
      <c r="F43" s="43"/>
      <c r="G43" s="41" t="str">
        <f>IFERROR(IF(Tableau324624[[#This Row],[Devise / Currency]]="CAD",1,""),"")</f>
        <v/>
      </c>
      <c r="H43" s="16">
        <f>IFERROR(Tableau324624[[#This Row],[*Taux de change du jour / *Exchange rate of the day]]*Tableau324624[[#This Row],[Montant dans la devise d''origine / Amount in the original currency]],0)</f>
        <v>0</v>
      </c>
    </row>
    <row r="44" spans="1:14" x14ac:dyDescent="0.2">
      <c r="A44" s="2">
        <f t="shared" si="0"/>
        <v>33</v>
      </c>
      <c r="B44" s="42"/>
      <c r="C44" s="42"/>
      <c r="D44" s="73"/>
      <c r="E44" s="40"/>
      <c r="F44" s="43"/>
      <c r="G44" s="41" t="str">
        <f>IFERROR(IF(Tableau324624[[#This Row],[Devise / Currency]]="CAD",1,""),"")</f>
        <v/>
      </c>
      <c r="H44" s="16">
        <f>IFERROR(Tableau324624[[#This Row],[*Taux de change du jour / *Exchange rate of the day]]*Tableau324624[[#This Row],[Montant dans la devise d''origine / Amount in the original currency]],0)</f>
        <v>0</v>
      </c>
    </row>
    <row r="45" spans="1:14" x14ac:dyDescent="0.2">
      <c r="A45" s="2">
        <f t="shared" si="0"/>
        <v>34</v>
      </c>
      <c r="B45" s="42"/>
      <c r="C45" s="42"/>
      <c r="D45" s="73"/>
      <c r="E45" s="40"/>
      <c r="F45" s="43"/>
      <c r="G45" s="41" t="str">
        <f>IFERROR(IF(Tableau324624[[#This Row],[Devise / Currency]]="CAD",1,""),"")</f>
        <v/>
      </c>
      <c r="H45" s="16">
        <f>IFERROR(Tableau324624[[#This Row],[*Taux de change du jour / *Exchange rate of the day]]*Tableau324624[[#This Row],[Montant dans la devise d''origine / Amount in the original currency]],0)</f>
        <v>0</v>
      </c>
    </row>
    <row r="46" spans="1:14" x14ac:dyDescent="0.2">
      <c r="A46" s="2">
        <f t="shared" si="0"/>
        <v>35</v>
      </c>
      <c r="B46" s="42"/>
      <c r="C46" s="42"/>
      <c r="D46" s="73"/>
      <c r="E46" s="40"/>
      <c r="F46" s="43"/>
      <c r="G46" s="41" t="str">
        <f>IFERROR(IF(Tableau324624[[#This Row],[Devise / Currency]]="CAD",1,""),"")</f>
        <v/>
      </c>
      <c r="H46" s="16">
        <f>IFERROR(Tableau324624[[#This Row],[*Taux de change du jour / *Exchange rate of the day]]*Tableau324624[[#This Row],[Montant dans la devise d''origine / Amount in the original currency]],0)</f>
        <v>0</v>
      </c>
    </row>
    <row r="47" spans="1:14" x14ac:dyDescent="0.2">
      <c r="A47" s="2">
        <f t="shared" si="0"/>
        <v>36</v>
      </c>
      <c r="B47" s="42"/>
      <c r="C47" s="42"/>
      <c r="D47" s="73"/>
      <c r="E47" s="40"/>
      <c r="F47" s="43"/>
      <c r="G47" s="41" t="str">
        <f>IFERROR(IF(Tableau324624[[#This Row],[Devise / Currency]]="CAD",1,""),"")</f>
        <v/>
      </c>
      <c r="H47" s="16">
        <f>IFERROR(Tableau324624[[#This Row],[*Taux de change du jour / *Exchange rate of the day]]*Tableau324624[[#This Row],[Montant dans la devise d''origine / Amount in the original currency]],0)</f>
        <v>0</v>
      </c>
    </row>
    <row r="48" spans="1:14" x14ac:dyDescent="0.2">
      <c r="A48" s="2">
        <f t="shared" si="0"/>
        <v>37</v>
      </c>
      <c r="B48" s="42"/>
      <c r="C48" s="42"/>
      <c r="D48" s="73"/>
      <c r="E48" s="40"/>
      <c r="F48" s="43"/>
      <c r="G48" s="41" t="str">
        <f>IFERROR(IF(Tableau324624[[#This Row],[Devise / Currency]]="CAD",1,""),"")</f>
        <v/>
      </c>
      <c r="H48" s="16">
        <f>IFERROR(Tableau324624[[#This Row],[*Taux de change du jour / *Exchange rate of the day]]*Tableau324624[[#This Row],[Montant dans la devise d''origine / Amount in the original currency]],0)</f>
        <v>0</v>
      </c>
    </row>
    <row r="49" spans="1:8" x14ac:dyDescent="0.2">
      <c r="A49" s="2">
        <f t="shared" si="0"/>
        <v>38</v>
      </c>
      <c r="B49" s="42"/>
      <c r="C49" s="42"/>
      <c r="D49" s="73"/>
      <c r="E49" s="40"/>
      <c r="F49" s="43"/>
      <c r="G49" s="41" t="str">
        <f>IFERROR(IF(Tableau324624[[#This Row],[Devise / Currency]]="CAD",1,""),"")</f>
        <v/>
      </c>
      <c r="H49" s="16">
        <f>IFERROR(Tableau324624[[#This Row],[*Taux de change du jour / *Exchange rate of the day]]*Tableau324624[[#This Row],[Montant dans la devise d''origine / Amount in the original currency]],0)</f>
        <v>0</v>
      </c>
    </row>
    <row r="50" spans="1:8" x14ac:dyDescent="0.2">
      <c r="A50" s="2">
        <f t="shared" si="0"/>
        <v>39</v>
      </c>
      <c r="B50" s="42"/>
      <c r="C50" s="42"/>
      <c r="D50" s="73"/>
      <c r="E50" s="40"/>
      <c r="F50" s="43"/>
      <c r="G50" s="41" t="str">
        <f>IFERROR(IF(Tableau324624[[#This Row],[Devise / Currency]]="CAD",1,""),"")</f>
        <v/>
      </c>
      <c r="H50" s="16">
        <f>IFERROR(Tableau324624[[#This Row],[*Taux de change du jour / *Exchange rate of the day]]*Tableau324624[[#This Row],[Montant dans la devise d''origine / Amount in the original currency]],0)</f>
        <v>0</v>
      </c>
    </row>
    <row r="51" spans="1:8" x14ac:dyDescent="0.2">
      <c r="A51" s="2">
        <f t="shared" si="0"/>
        <v>40</v>
      </c>
      <c r="B51" s="42"/>
      <c r="C51" s="42"/>
      <c r="D51" s="73"/>
      <c r="E51" s="40"/>
      <c r="F51" s="43"/>
      <c r="G51" s="41" t="str">
        <f>IFERROR(IF(Tableau324624[[#This Row],[Devise / Currency]]="CAD",1,""),"")</f>
        <v/>
      </c>
      <c r="H51" s="16">
        <f>IFERROR(Tableau324624[[#This Row],[*Taux de change du jour / *Exchange rate of the day]]*Tableau324624[[#This Row],[Montant dans la devise d''origine / Amount in the original currency]],0)</f>
        <v>0</v>
      </c>
    </row>
    <row r="52" spans="1:8" x14ac:dyDescent="0.2">
      <c r="A52" s="2">
        <f t="shared" si="0"/>
        <v>41</v>
      </c>
      <c r="B52" s="42"/>
      <c r="C52" s="42"/>
      <c r="D52" s="73"/>
      <c r="E52" s="40"/>
      <c r="F52" s="43"/>
      <c r="G52" s="41" t="str">
        <f>IFERROR(IF(Tableau324624[[#This Row],[Devise / Currency]]="CAD",1,""),"")</f>
        <v/>
      </c>
      <c r="H52" s="16">
        <f>IFERROR(Tableau324624[[#This Row],[*Taux de change du jour / *Exchange rate of the day]]*Tableau324624[[#This Row],[Montant dans la devise d''origine / Amount in the original currency]],0)</f>
        <v>0</v>
      </c>
    </row>
    <row r="53" spans="1:8" x14ac:dyDescent="0.2">
      <c r="A53" s="2">
        <f t="shared" si="0"/>
        <v>42</v>
      </c>
      <c r="B53" s="42"/>
      <c r="C53" s="42"/>
      <c r="D53" s="73"/>
      <c r="E53" s="40"/>
      <c r="F53" s="43"/>
      <c r="G53" s="41" t="str">
        <f>IFERROR(IF(Tableau324624[[#This Row],[Devise / Currency]]="CAD",1,""),"")</f>
        <v/>
      </c>
      <c r="H53" s="16">
        <f>IFERROR(Tableau324624[[#This Row],[*Taux de change du jour / *Exchange rate of the day]]*Tableau324624[[#This Row],[Montant dans la devise d''origine / Amount in the original currency]],0)</f>
        <v>0</v>
      </c>
    </row>
    <row r="54" spans="1:8" x14ac:dyDescent="0.2">
      <c r="A54" s="2">
        <f t="shared" si="0"/>
        <v>43</v>
      </c>
      <c r="B54" s="42"/>
      <c r="C54" s="42"/>
      <c r="D54" s="73"/>
      <c r="E54" s="40"/>
      <c r="F54" s="43"/>
      <c r="G54" s="41" t="str">
        <f>IFERROR(IF(Tableau324624[[#This Row],[Devise / Currency]]="CAD",1,""),"")</f>
        <v/>
      </c>
      <c r="H54" s="16">
        <f>IFERROR(Tableau324624[[#This Row],[*Taux de change du jour / *Exchange rate of the day]]*Tableau324624[[#This Row],[Montant dans la devise d''origine / Amount in the original currency]],0)</f>
        <v>0</v>
      </c>
    </row>
    <row r="55" spans="1:8" x14ac:dyDescent="0.2">
      <c r="A55" s="2">
        <f t="shared" si="0"/>
        <v>44</v>
      </c>
      <c r="B55" s="42"/>
      <c r="C55" s="42"/>
      <c r="D55" s="73"/>
      <c r="E55" s="40"/>
      <c r="F55" s="43"/>
      <c r="G55" s="41" t="str">
        <f>IFERROR(IF(Tableau324624[[#This Row],[Devise / Currency]]="CAD",1,""),"")</f>
        <v/>
      </c>
      <c r="H55" s="16">
        <f>IFERROR(Tableau324624[[#This Row],[*Taux de change du jour / *Exchange rate of the day]]*Tableau324624[[#This Row],[Montant dans la devise d''origine / Amount in the original currency]],0)</f>
        <v>0</v>
      </c>
    </row>
    <row r="56" spans="1:8" x14ac:dyDescent="0.2">
      <c r="A56" s="2">
        <f t="shared" si="0"/>
        <v>45</v>
      </c>
      <c r="B56" s="42"/>
      <c r="C56" s="42"/>
      <c r="D56" s="73"/>
      <c r="E56" s="40"/>
      <c r="F56" s="43"/>
      <c r="G56" s="41" t="str">
        <f>IFERROR(IF(Tableau324624[[#This Row],[Devise / Currency]]="CAD",1,""),"")</f>
        <v/>
      </c>
      <c r="H56" s="16">
        <f>IFERROR(Tableau324624[[#This Row],[*Taux de change du jour / *Exchange rate of the day]]*Tableau324624[[#This Row],[Montant dans la devise d''origine / Amount in the original currency]],0)</f>
        <v>0</v>
      </c>
    </row>
    <row r="57" spans="1:8" x14ac:dyDescent="0.2">
      <c r="A57" s="2">
        <f t="shared" si="0"/>
        <v>46</v>
      </c>
      <c r="B57" s="42"/>
      <c r="C57" s="42"/>
      <c r="D57" s="73"/>
      <c r="E57" s="40"/>
      <c r="F57" s="43"/>
      <c r="G57" s="41" t="str">
        <f>IFERROR(IF(Tableau324624[[#This Row],[Devise / Currency]]="CAD",1,""),"")</f>
        <v/>
      </c>
      <c r="H57" s="16">
        <f>IFERROR(Tableau324624[[#This Row],[*Taux de change du jour / *Exchange rate of the day]]*Tableau324624[[#This Row],[Montant dans la devise d''origine / Amount in the original currency]],0)</f>
        <v>0</v>
      </c>
    </row>
    <row r="58" spans="1:8" x14ac:dyDescent="0.2">
      <c r="A58" s="2">
        <f t="shared" si="0"/>
        <v>47</v>
      </c>
      <c r="B58" s="42"/>
      <c r="C58" s="42"/>
      <c r="D58" s="73"/>
      <c r="E58" s="40"/>
      <c r="F58" s="43"/>
      <c r="G58" s="41" t="str">
        <f>IFERROR(IF(Tableau324624[[#This Row],[Devise / Currency]]="CAD",1,""),"")</f>
        <v/>
      </c>
      <c r="H58" s="16">
        <f>IFERROR(Tableau324624[[#This Row],[*Taux de change du jour / *Exchange rate of the day]]*Tableau324624[[#This Row],[Montant dans la devise d''origine / Amount in the original currency]],0)</f>
        <v>0</v>
      </c>
    </row>
    <row r="59" spans="1:8" x14ac:dyDescent="0.2">
      <c r="A59" s="2">
        <f t="shared" si="0"/>
        <v>48</v>
      </c>
      <c r="B59" s="42"/>
      <c r="C59" s="42"/>
      <c r="D59" s="73"/>
      <c r="E59" s="40"/>
      <c r="F59" s="43"/>
      <c r="G59" s="41" t="str">
        <f>IFERROR(IF(Tableau324624[[#This Row],[Devise / Currency]]="CAD",1,""),"")</f>
        <v/>
      </c>
      <c r="H59" s="16">
        <f>IFERROR(Tableau324624[[#This Row],[*Taux de change du jour / *Exchange rate of the day]]*Tableau324624[[#This Row],[Montant dans la devise d''origine / Amount in the original currency]],0)</f>
        <v>0</v>
      </c>
    </row>
    <row r="60" spans="1:8" x14ac:dyDescent="0.2">
      <c r="A60" s="2">
        <f t="shared" si="0"/>
        <v>49</v>
      </c>
      <c r="B60" s="42"/>
      <c r="C60" s="42"/>
      <c r="D60" s="73"/>
      <c r="E60" s="40"/>
      <c r="F60" s="43"/>
      <c r="G60" s="41" t="str">
        <f>IFERROR(IF(Tableau324624[[#This Row],[Devise / Currency]]="CAD",1,""),"")</f>
        <v/>
      </c>
      <c r="H60" s="16">
        <f>IFERROR(Tableau324624[[#This Row],[*Taux de change du jour / *Exchange rate of the day]]*Tableau324624[[#This Row],[Montant dans la devise d''origine / Amount in the original currency]],0)</f>
        <v>0</v>
      </c>
    </row>
    <row r="61" spans="1:8" x14ac:dyDescent="0.2">
      <c r="A61" s="2">
        <f t="shared" si="0"/>
        <v>50</v>
      </c>
      <c r="B61" s="42"/>
      <c r="C61" s="42"/>
      <c r="D61" s="73"/>
      <c r="E61" s="40"/>
      <c r="F61" s="43"/>
      <c r="G61" s="41" t="str">
        <f>IFERROR(IF(Tableau324624[[#This Row],[Devise / Currency]]="CAD",1,""),"")</f>
        <v/>
      </c>
      <c r="H61" s="16">
        <f>IFERROR(Tableau324624[[#This Row],[*Taux de change du jour / *Exchange rate of the day]]*Tableau324624[[#This Row],[Montant dans la devise d''origine / Amount in the original currency]],0)</f>
        <v>0</v>
      </c>
    </row>
  </sheetData>
  <sheetProtection sheet="1" selectLockedCells="1"/>
  <mergeCells count="13">
    <mergeCell ref="A1:H1"/>
    <mergeCell ref="C2:E2"/>
    <mergeCell ref="B4:C4"/>
    <mergeCell ref="F4:H4"/>
    <mergeCell ref="B5:C5"/>
    <mergeCell ref="F5:H5"/>
    <mergeCell ref="J10:K10"/>
    <mergeCell ref="B6:C6"/>
    <mergeCell ref="F6:H6"/>
    <mergeCell ref="B7:C7"/>
    <mergeCell ref="B8:C8"/>
    <mergeCell ref="G8:G10"/>
    <mergeCell ref="B9:D9"/>
  </mergeCells>
  <dataValidations count="5">
    <dataValidation type="date" allowBlank="1" showInputMessage="1" showErrorMessage="1" error="Please enter the date format of your computer._x000a_SVP, entrez le format de date de votre ordinateur._x000a_" sqref="B12:B61" xr:uid="{00000000-0002-0000-0600-000000000000}">
      <formula1>42370</formula1>
      <formula2>54789</formula2>
    </dataValidation>
    <dataValidation type="list" allowBlank="1" showInputMessage="1" showErrorMessage="1" error="Please select a currency in the list._x000a_SVP, sélectionnez une devise dans la liste._x000a_" sqref="F12:F61" xr:uid="{00000000-0002-0000-0600-000001000000}">
      <formula1>$L$11:$L$28</formula1>
    </dataValidation>
    <dataValidation type="list" showInputMessage="1" showErrorMessage="1" sqref="E7:E10" xr:uid="{00000000-0002-0000-0600-000002000000}">
      <formula1>$M$17:$M$18</formula1>
    </dataValidation>
    <dataValidation type="list" showInputMessage="1" showErrorMessage="1" error="Choisir dans la liste déroulante._x000a_Choose in the drop list" sqref="B7:C7" xr:uid="{00000000-0002-0000-0600-000003000000}">
      <formula1>$M$11:$M$13</formula1>
    </dataValidation>
    <dataValidation type="list" showInputMessage="1" showErrorMessage="1" error="Choisir dans la liste déroulante / Choose in the drop list" sqref="C12:C61" xr:uid="{00000000-0002-0000-0600-000004000000}">
      <formula1>$J$12:$J$25</formula1>
    </dataValidation>
  </dataValidations>
  <pageMargins left="0.7" right="0.7" top="0.75" bottom="0.75" header="0.3" footer="0.3"/>
  <pageSetup orientation="landscape"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61"/>
  <sheetViews>
    <sheetView zoomScale="115" zoomScaleNormal="115" workbookViewId="0">
      <selection activeCell="B4" sqref="B4:C4"/>
    </sheetView>
  </sheetViews>
  <sheetFormatPr baseColWidth="10" defaultColWidth="11.42578125" defaultRowHeight="11.25" x14ac:dyDescent="0.2"/>
  <cols>
    <col min="1" max="1" width="12.42578125" style="1" customWidth="1"/>
    <col min="2" max="2" width="12.140625" style="1" customWidth="1"/>
    <col min="3" max="3" width="12.85546875" style="1" bestFit="1" customWidth="1"/>
    <col min="4" max="4" width="39.85546875" style="1" customWidth="1"/>
    <col min="5" max="5" width="14.42578125" style="1" customWidth="1"/>
    <col min="6" max="6" width="9.28515625" style="1" customWidth="1"/>
    <col min="7" max="7" width="11.140625" style="1" customWidth="1"/>
    <col min="8" max="8" width="9.85546875" style="1" customWidth="1"/>
    <col min="9" max="9" width="11.42578125" style="1"/>
    <col min="10" max="10" width="38.7109375" style="1" customWidth="1"/>
    <col min="11" max="11" width="12.85546875" style="1" customWidth="1"/>
    <col min="12" max="13" width="11.42578125" style="1"/>
    <col min="14" max="14" width="9.7109375" style="1" bestFit="1" customWidth="1"/>
    <col min="15" max="16384" width="11.42578125" style="1"/>
  </cols>
  <sheetData>
    <row r="1" spans="1:15" ht="24" customHeight="1" x14ac:dyDescent="0.2">
      <c r="A1" s="147" t="s">
        <v>59</v>
      </c>
      <c r="B1" s="147"/>
      <c r="C1" s="147"/>
      <c r="D1" s="147"/>
      <c r="E1" s="147"/>
      <c r="F1" s="147"/>
      <c r="G1" s="147"/>
      <c r="H1" s="147"/>
    </row>
    <row r="2" spans="1:15" ht="15" x14ac:dyDescent="0.25">
      <c r="A2" s="3"/>
      <c r="B2" s="3"/>
      <c r="C2" s="148" t="s">
        <v>60</v>
      </c>
      <c r="D2" s="148"/>
      <c r="E2" s="148"/>
    </row>
    <row r="3" spans="1:15" ht="15" x14ac:dyDescent="0.25">
      <c r="D3" s="54"/>
      <c r="E3" s="54"/>
    </row>
    <row r="4" spans="1:15" ht="12.75" customHeight="1" x14ac:dyDescent="0.25">
      <c r="A4" s="29" t="s">
        <v>29</v>
      </c>
      <c r="B4" s="149">
        <f>'Sommaire - Summary'!B3</f>
        <v>0</v>
      </c>
      <c r="C4" s="150"/>
      <c r="D4" s="54"/>
      <c r="E4" s="63"/>
      <c r="F4" s="151"/>
      <c r="G4" s="151"/>
      <c r="H4" s="151"/>
    </row>
    <row r="5" spans="1:15" ht="22.5" customHeight="1" x14ac:dyDescent="0.2">
      <c r="A5" s="30" t="s">
        <v>58</v>
      </c>
      <c r="B5" s="155"/>
      <c r="C5" s="155"/>
      <c r="E5" s="32" t="s">
        <v>30</v>
      </c>
      <c r="F5" s="157"/>
      <c r="G5" s="157"/>
      <c r="H5" s="157"/>
    </row>
    <row r="6" spans="1:15" ht="21" customHeight="1" x14ac:dyDescent="0.2">
      <c r="A6" s="13" t="s">
        <v>27</v>
      </c>
      <c r="B6" s="158"/>
      <c r="C6" s="158"/>
      <c r="E6" s="31" t="s">
        <v>32</v>
      </c>
      <c r="F6" s="156"/>
      <c r="G6" s="156"/>
      <c r="H6" s="156"/>
    </row>
    <row r="7" spans="1:15" ht="22.5" customHeight="1" x14ac:dyDescent="0.2">
      <c r="A7" s="32" t="s">
        <v>57</v>
      </c>
      <c r="B7" s="155"/>
      <c r="C7" s="155"/>
      <c r="D7" s="10"/>
      <c r="E7" s="8"/>
      <c r="G7" s="8"/>
      <c r="H7" s="9"/>
      <c r="M7" s="11"/>
      <c r="N7" s="11"/>
    </row>
    <row r="8" spans="1:15" ht="12.75" customHeight="1" x14ac:dyDescent="0.2">
      <c r="A8" s="13" t="s">
        <v>31</v>
      </c>
      <c r="B8" s="158"/>
      <c r="C8" s="158"/>
      <c r="D8" s="10"/>
      <c r="E8" s="8"/>
      <c r="F8" s="10"/>
      <c r="G8" s="153" t="s">
        <v>56</v>
      </c>
      <c r="H8" s="3"/>
      <c r="M8" s="11"/>
      <c r="N8" s="11"/>
    </row>
    <row r="9" spans="1:15" ht="23.25" customHeight="1" x14ac:dyDescent="0.2">
      <c r="A9" s="32" t="s">
        <v>61</v>
      </c>
      <c r="B9" s="159"/>
      <c r="C9" s="159"/>
      <c r="D9" s="159"/>
      <c r="E9" s="8"/>
      <c r="F9" s="10"/>
      <c r="G9" s="154"/>
      <c r="H9" s="44" t="s">
        <v>0</v>
      </c>
      <c r="M9" s="11"/>
      <c r="N9" s="11"/>
    </row>
    <row r="10" spans="1:15" ht="9.75" customHeight="1" x14ac:dyDescent="0.2">
      <c r="D10" s="10"/>
      <c r="E10" s="8"/>
      <c r="F10" s="10"/>
      <c r="G10" s="154"/>
      <c r="H10" s="7">
        <f>SUM(Tableau3246248[Total CAD $])</f>
        <v>0</v>
      </c>
      <c r="J10" s="152" t="s">
        <v>37</v>
      </c>
      <c r="K10" s="152"/>
      <c r="M10" s="11"/>
      <c r="N10" s="11"/>
    </row>
    <row r="11" spans="1:15" ht="62.25" customHeight="1" x14ac:dyDescent="0.25">
      <c r="A11" s="4" t="s">
        <v>33</v>
      </c>
      <c r="B11" s="5" t="s">
        <v>3</v>
      </c>
      <c r="C11" s="5" t="s">
        <v>34</v>
      </c>
      <c r="D11" s="6" t="s">
        <v>2</v>
      </c>
      <c r="E11" s="14" t="s">
        <v>35</v>
      </c>
      <c r="F11" s="5" t="s">
        <v>36</v>
      </c>
      <c r="G11" s="5" t="s">
        <v>55</v>
      </c>
      <c r="H11" s="6" t="s">
        <v>28</v>
      </c>
      <c r="J11" s="17" t="s">
        <v>38</v>
      </c>
      <c r="K11" s="18" t="s">
        <v>0</v>
      </c>
      <c r="L11" s="33" t="s">
        <v>5</v>
      </c>
      <c r="M11" s="33" t="s">
        <v>8</v>
      </c>
      <c r="N11" s="11"/>
    </row>
    <row r="12" spans="1:15" x14ac:dyDescent="0.2">
      <c r="A12" s="2">
        <f>ROW(A1)</f>
        <v>1</v>
      </c>
      <c r="B12" s="35"/>
      <c r="C12" s="36"/>
      <c r="D12" s="72"/>
      <c r="E12" s="37"/>
      <c r="F12" s="38"/>
      <c r="G12" s="39" t="str">
        <f>IFERROR(IF(Tableau3246248[[#This Row],[Devise / Currency]]="CAD",1,""),"")</f>
        <v/>
      </c>
      <c r="H12" s="15">
        <f>IFERROR(Tableau3246248[[#This Row],[*Taux de change du jour / *Exchange rate of the day]]*Tableau3246248[[#This Row],[Montant dans la devise d''origine / Amount in the original currency]],0)</f>
        <v>0</v>
      </c>
      <c r="J12" s="19" t="s">
        <v>39</v>
      </c>
      <c r="K12" s="20">
        <f>SUMIF(Tableau3246248[Type de dépense (voir liste déroulante) / Expense type (choose in drop list)],Tableau257359[[#This Row],[Sommaire des dépenses / Expenses summary]],Tableau3246248[Total CAD $])</f>
        <v>0</v>
      </c>
      <c r="L12" s="33" t="s">
        <v>6</v>
      </c>
      <c r="M12" s="33" t="s">
        <v>9</v>
      </c>
      <c r="N12" s="11"/>
    </row>
    <row r="13" spans="1:15" x14ac:dyDescent="0.2">
      <c r="A13" s="2">
        <f t="shared" ref="A13:A61" si="0">ROW(A2)</f>
        <v>2</v>
      </c>
      <c r="B13" s="35"/>
      <c r="C13" s="36"/>
      <c r="D13" s="72"/>
      <c r="E13" s="37"/>
      <c r="F13" s="38"/>
      <c r="G13" s="39" t="str">
        <f>IFERROR(IF(Tableau3246248[[#This Row],[Devise / Currency]]="CAD",1,""),"")</f>
        <v/>
      </c>
      <c r="H13" s="15">
        <f>IFERROR(Tableau3246248[[#This Row],[*Taux de change du jour / *Exchange rate of the day]]*Tableau3246248[[#This Row],[Montant dans la devise d''origine / Amount in the original currency]],0)</f>
        <v>0</v>
      </c>
      <c r="J13" s="19" t="s">
        <v>40</v>
      </c>
      <c r="K13" s="20">
        <f>SUMIF(Tableau3246248[Type de dépense (voir liste déroulante) / Expense type (choose in drop list)],Tableau257359[[#This Row],[Sommaire des dépenses / Expenses summary]],Tableau3246248[Total CAD $])</f>
        <v>0</v>
      </c>
      <c r="L13" s="33" t="s">
        <v>7</v>
      </c>
      <c r="M13" s="33" t="s">
        <v>10</v>
      </c>
      <c r="N13" s="11"/>
    </row>
    <row r="14" spans="1:15" x14ac:dyDescent="0.2">
      <c r="A14" s="2">
        <f t="shared" si="0"/>
        <v>3</v>
      </c>
      <c r="B14" s="35"/>
      <c r="C14" s="36"/>
      <c r="D14" s="72"/>
      <c r="E14" s="37"/>
      <c r="F14" s="38"/>
      <c r="G14" s="39" t="str">
        <f>IFERROR(IF(Tableau3246248[[#This Row],[Devise / Currency]]="CAD",1,""),"")</f>
        <v/>
      </c>
      <c r="H14" s="15">
        <f>IFERROR(Tableau3246248[[#This Row],[*Taux de change du jour / *Exchange rate of the day]]*Tableau3246248[[#This Row],[Montant dans la devise d''origine / Amount in the original currency]],0)</f>
        <v>0</v>
      </c>
      <c r="J14" s="19" t="s">
        <v>41</v>
      </c>
      <c r="K14" s="20">
        <f>SUMIF(Tableau3246248[Type de dépense (voir liste déroulante) / Expense type (choose in drop list)],Tableau257359[[#This Row],[Sommaire des dépenses / Expenses summary]],Tableau3246248[Total CAD $])</f>
        <v>0</v>
      </c>
      <c r="L14" s="33" t="s">
        <v>11</v>
      </c>
      <c r="M14" s="34"/>
      <c r="N14" s="11"/>
    </row>
    <row r="15" spans="1:15" x14ac:dyDescent="0.2">
      <c r="A15" s="2">
        <f t="shared" si="0"/>
        <v>4</v>
      </c>
      <c r="B15" s="35"/>
      <c r="C15" s="36"/>
      <c r="D15" s="72"/>
      <c r="E15" s="37"/>
      <c r="F15" s="38"/>
      <c r="G15" s="39" t="str">
        <f>IFERROR(IF(Tableau3246248[[#This Row],[Devise / Currency]]="CAD",1,""),"")</f>
        <v/>
      </c>
      <c r="H15" s="15">
        <f>IFERROR(Tableau3246248[[#This Row],[*Taux de change du jour / *Exchange rate of the day]]*Tableau3246248[[#This Row],[Montant dans la devise d''origine / Amount in the original currency]],0)</f>
        <v>0</v>
      </c>
      <c r="J15" s="21" t="s">
        <v>42</v>
      </c>
      <c r="K15" s="20">
        <f>SUMIF(Tableau3246248[Type de dépense (voir liste déroulante) / Expense type (choose in drop list)],Tableau257359[[#This Row],[Sommaire des dépenses / Expenses summary]],Tableau3246248[Total CAD $])</f>
        <v>0</v>
      </c>
      <c r="L15" s="33" t="s">
        <v>12</v>
      </c>
      <c r="M15" s="34" t="s">
        <v>26</v>
      </c>
      <c r="N15" s="11"/>
      <c r="O15" s="12"/>
    </row>
    <row r="16" spans="1:15" x14ac:dyDescent="0.2">
      <c r="A16" s="2">
        <f t="shared" si="0"/>
        <v>5</v>
      </c>
      <c r="B16" s="35"/>
      <c r="C16" s="36"/>
      <c r="D16" s="72"/>
      <c r="E16" s="37"/>
      <c r="F16" s="38"/>
      <c r="G16" s="39" t="str">
        <f>IFERROR(IF(Tableau3246248[[#This Row],[Devise / Currency]]="CAD",1,""),"")</f>
        <v/>
      </c>
      <c r="H16" s="15">
        <f>IFERROR(Tableau3246248[[#This Row],[*Taux de change du jour / *Exchange rate of the day]]*Tableau3246248[[#This Row],[Montant dans la devise d''origine / Amount in the original currency]],0)</f>
        <v>0</v>
      </c>
      <c r="J16" s="21" t="s">
        <v>43</v>
      </c>
      <c r="K16" s="20">
        <f>SUMIF(Tableau3246248[Type de dépense (voir liste déroulante) / Expense type (choose in drop list)],Tableau257359[[#This Row],[Sommaire des dépenses / Expenses summary]],Tableau3246248[Total CAD $])</f>
        <v>0</v>
      </c>
      <c r="L16" s="33" t="s">
        <v>13</v>
      </c>
      <c r="M16" s="34"/>
      <c r="N16" s="11"/>
      <c r="O16" s="12"/>
    </row>
    <row r="17" spans="1:15" x14ac:dyDescent="0.2">
      <c r="A17" s="2">
        <f t="shared" si="0"/>
        <v>6</v>
      </c>
      <c r="B17" s="35"/>
      <c r="C17" s="36"/>
      <c r="D17" s="72"/>
      <c r="E17" s="37"/>
      <c r="F17" s="38"/>
      <c r="G17" s="39" t="str">
        <f>IFERROR(IF(Tableau3246248[[#This Row],[Devise / Currency]]="CAD",1,""),"")</f>
        <v/>
      </c>
      <c r="H17" s="15">
        <f>IFERROR(Tableau3246248[[#This Row],[*Taux de change du jour / *Exchange rate of the day]]*Tableau3246248[[#This Row],[Montant dans la devise d''origine / Amount in the original currency]],0)</f>
        <v>0</v>
      </c>
      <c r="J17" s="21" t="s">
        <v>44</v>
      </c>
      <c r="K17" s="20">
        <f>SUMIF(Tableau3246248[Type de dépense (voir liste déroulante) / Expense type (choose in drop list)],Tableau257359[[#This Row],[Sommaire des dépenses / Expenses summary]],Tableau3246248[Total CAD $])</f>
        <v>0</v>
      </c>
      <c r="L17" s="33" t="s">
        <v>14</v>
      </c>
      <c r="M17" s="34"/>
      <c r="N17" s="11"/>
      <c r="O17" s="12"/>
    </row>
    <row r="18" spans="1:15" x14ac:dyDescent="0.2">
      <c r="A18" s="2">
        <f t="shared" si="0"/>
        <v>7</v>
      </c>
      <c r="B18" s="35"/>
      <c r="C18" s="36"/>
      <c r="D18" s="72"/>
      <c r="E18" s="37"/>
      <c r="F18" s="38"/>
      <c r="G18" s="39" t="str">
        <f>IFERROR(IF(Tableau3246248[[#This Row],[Devise / Currency]]="CAD",1,""),"")</f>
        <v/>
      </c>
      <c r="H18" s="15">
        <f>IFERROR(Tableau3246248[[#This Row],[*Taux de change du jour / *Exchange rate of the day]]*Tableau3246248[[#This Row],[Montant dans la devise d''origine / Amount in the original currency]],0)</f>
        <v>0</v>
      </c>
      <c r="J18" s="19" t="s">
        <v>45</v>
      </c>
      <c r="K18" s="20">
        <f>SUMIF(Tableau3246248[Type de dépense (voir liste déroulante) / Expense type (choose in drop list)],Tableau257359[[#This Row],[Sommaire des dépenses / Expenses summary]],Tableau3246248[Total CAD $])</f>
        <v>0</v>
      </c>
      <c r="L18" s="33" t="s">
        <v>15</v>
      </c>
      <c r="M18" s="34"/>
      <c r="N18" s="11"/>
      <c r="O18" s="12"/>
    </row>
    <row r="19" spans="1:15" x14ac:dyDescent="0.2">
      <c r="A19" s="2">
        <f t="shared" si="0"/>
        <v>8</v>
      </c>
      <c r="B19" s="35"/>
      <c r="C19" s="36"/>
      <c r="D19" s="72"/>
      <c r="E19" s="37"/>
      <c r="F19" s="38"/>
      <c r="G19" s="39" t="str">
        <f>IFERROR(IF(Tableau3246248[[#This Row],[Devise / Currency]]="CAD",1,""),"")</f>
        <v/>
      </c>
      <c r="H19" s="15">
        <f>IFERROR(Tableau3246248[[#This Row],[*Taux de change du jour / *Exchange rate of the day]]*Tableau3246248[[#This Row],[Montant dans la devise d''origine / Amount in the original currency]],0)</f>
        <v>0</v>
      </c>
      <c r="J19" s="19" t="s">
        <v>1</v>
      </c>
      <c r="K19" s="20">
        <f>SUMIF(Tableau3246248[Type de dépense (voir liste déroulante) / Expense type (choose in drop list)],Tableau257359[[#This Row],[Sommaire des dépenses / Expenses summary]],Tableau3246248[Total CAD $])</f>
        <v>0</v>
      </c>
      <c r="L19" s="33" t="s">
        <v>16</v>
      </c>
      <c r="M19" s="34"/>
      <c r="N19" s="11"/>
      <c r="O19" s="12"/>
    </row>
    <row r="20" spans="1:15" x14ac:dyDescent="0.2">
      <c r="A20" s="2">
        <f t="shared" si="0"/>
        <v>9</v>
      </c>
      <c r="B20" s="35"/>
      <c r="C20" s="36"/>
      <c r="D20" s="72"/>
      <c r="E20" s="37"/>
      <c r="F20" s="38"/>
      <c r="G20" s="39" t="str">
        <f>IFERROR(IF(Tableau3246248[[#This Row],[Devise / Currency]]="CAD",1,""),"")</f>
        <v/>
      </c>
      <c r="H20" s="15">
        <f>IFERROR(Tableau3246248[[#This Row],[*Taux de change du jour / *Exchange rate of the day]]*Tableau3246248[[#This Row],[Montant dans la devise d''origine / Amount in the original currency]],0)</f>
        <v>0</v>
      </c>
      <c r="J20" s="19" t="s">
        <v>46</v>
      </c>
      <c r="K20" s="20">
        <f>SUMIF(Tableau3246248[Type de dépense (voir liste déroulante) / Expense type (choose in drop list)],Tableau257359[[#This Row],[Sommaire des dépenses / Expenses summary]],Tableau3246248[Total CAD $])</f>
        <v>0</v>
      </c>
      <c r="L20" s="33" t="s">
        <v>17</v>
      </c>
      <c r="M20" s="34"/>
      <c r="N20" s="11"/>
      <c r="O20" s="12"/>
    </row>
    <row r="21" spans="1:15" x14ac:dyDescent="0.2">
      <c r="A21" s="2">
        <f t="shared" si="0"/>
        <v>10</v>
      </c>
      <c r="B21" s="35"/>
      <c r="C21" s="36"/>
      <c r="D21" s="72"/>
      <c r="E21" s="37"/>
      <c r="F21" s="38"/>
      <c r="G21" s="39" t="str">
        <f>IFERROR(IF(Tableau3246248[[#This Row],[Devise / Currency]]="CAD",1,""),"")</f>
        <v/>
      </c>
      <c r="H21" s="15">
        <f>IFERROR(Tableau3246248[[#This Row],[*Taux de change du jour / *Exchange rate of the day]]*Tableau3246248[[#This Row],[Montant dans la devise d''origine / Amount in the original currency]],0)</f>
        <v>0</v>
      </c>
      <c r="J21" s="21" t="s">
        <v>47</v>
      </c>
      <c r="K21" s="20">
        <f>SUMIF(Tableau3246248[Type de dépense (voir liste déroulante) / Expense type (choose in drop list)],Tableau257359[[#This Row],[Sommaire des dépenses / Expenses summary]],Tableau3246248[Total CAD $])</f>
        <v>0</v>
      </c>
      <c r="L21" s="33" t="s">
        <v>18</v>
      </c>
      <c r="M21" s="34"/>
      <c r="N21" s="11"/>
      <c r="O21" s="12"/>
    </row>
    <row r="22" spans="1:15" x14ac:dyDescent="0.2">
      <c r="A22" s="2">
        <f t="shared" si="0"/>
        <v>11</v>
      </c>
      <c r="B22" s="35"/>
      <c r="C22" s="36"/>
      <c r="D22" s="72"/>
      <c r="E22" s="37"/>
      <c r="F22" s="38"/>
      <c r="G22" s="39" t="str">
        <f>IFERROR(IF(Tableau3246248[[#This Row],[Devise / Currency]]="CAD",1,""),"")</f>
        <v/>
      </c>
      <c r="H22" s="15">
        <f>IFERROR(Tableau3246248[[#This Row],[*Taux de change du jour / *Exchange rate of the day]]*Tableau3246248[[#This Row],[Montant dans la devise d''origine / Amount in the original currency]],0)</f>
        <v>0</v>
      </c>
      <c r="J22" s="21" t="s">
        <v>48</v>
      </c>
      <c r="K22" s="20">
        <f>SUMIF(Tableau3246248[Type de dépense (voir liste déroulante) / Expense type (choose in drop list)],Tableau257359[[#This Row],[Sommaire des dépenses / Expenses summary]],Tableau3246248[Total CAD $])</f>
        <v>0</v>
      </c>
      <c r="L22" s="33" t="s">
        <v>19</v>
      </c>
      <c r="M22" s="34"/>
      <c r="N22" s="11"/>
      <c r="O22" s="12"/>
    </row>
    <row r="23" spans="1:15" x14ac:dyDescent="0.2">
      <c r="A23" s="2">
        <f t="shared" si="0"/>
        <v>12</v>
      </c>
      <c r="B23" s="35"/>
      <c r="C23" s="36"/>
      <c r="D23" s="72"/>
      <c r="E23" s="40"/>
      <c r="F23" s="38"/>
      <c r="G23" s="41" t="str">
        <f>IFERROR(IF(Tableau3246248[[#This Row],[Devise / Currency]]="CAD",1,""),"")</f>
        <v/>
      </c>
      <c r="H23" s="16">
        <f>IFERROR(Tableau3246248[[#This Row],[*Taux de change du jour / *Exchange rate of the day]]*Tableau3246248[[#This Row],[Montant dans la devise d''origine / Amount in the original currency]],0)</f>
        <v>0</v>
      </c>
      <c r="J23" s="21" t="s">
        <v>49</v>
      </c>
      <c r="K23" s="20">
        <f>SUMIF(Tableau3246248[Type de dépense (voir liste déroulante) / Expense type (choose in drop list)],Tableau257359[[#This Row],[Sommaire des dépenses / Expenses summary]],Tableau3246248[Total CAD $])</f>
        <v>0</v>
      </c>
      <c r="L23" s="33" t="s">
        <v>20</v>
      </c>
      <c r="M23" s="34"/>
      <c r="N23" s="11"/>
      <c r="O23" s="12"/>
    </row>
    <row r="24" spans="1:15" x14ac:dyDescent="0.2">
      <c r="A24" s="2">
        <f t="shared" si="0"/>
        <v>13</v>
      </c>
      <c r="B24" s="35"/>
      <c r="C24" s="36"/>
      <c r="D24" s="72"/>
      <c r="E24" s="40"/>
      <c r="F24" s="38"/>
      <c r="G24" s="41" t="str">
        <f>IFERROR(IF(Tableau3246248[[#This Row],[Devise / Currency]]="CAD",1,""),"")</f>
        <v/>
      </c>
      <c r="H24" s="16">
        <f>IFERROR(Tableau3246248[[#This Row],[*Taux de change du jour / *Exchange rate of the day]]*Tableau3246248[[#This Row],[Montant dans la devise d''origine / Amount in the original currency]],0)</f>
        <v>0</v>
      </c>
      <c r="J24" s="19" t="s">
        <v>50</v>
      </c>
      <c r="K24" s="20">
        <f>SUMIF(Tableau3246248[Type de dépense (voir liste déroulante) / Expense type (choose in drop list)],Tableau257359[[#This Row],[Sommaire des dépenses / Expenses summary]],Tableau3246248[Total CAD $])</f>
        <v>0</v>
      </c>
      <c r="L24" s="33" t="s">
        <v>21</v>
      </c>
      <c r="M24" s="34"/>
      <c r="N24" s="11"/>
      <c r="O24" s="12"/>
    </row>
    <row r="25" spans="1:15" x14ac:dyDescent="0.2">
      <c r="A25" s="2">
        <f t="shared" si="0"/>
        <v>14</v>
      </c>
      <c r="B25" s="35"/>
      <c r="C25" s="36"/>
      <c r="D25" s="72"/>
      <c r="E25" s="40"/>
      <c r="F25" s="38"/>
      <c r="G25" s="41" t="str">
        <f>IFERROR(IF(Tableau3246248[[#This Row],[Devise / Currency]]="CAD",1,""),"")</f>
        <v/>
      </c>
      <c r="H25" s="16">
        <f>IFERROR(Tableau3246248[[#This Row],[*Taux de change du jour / *Exchange rate of the day]]*Tableau3246248[[#This Row],[Montant dans la devise d''origine / Amount in the original currency]],0)</f>
        <v>0</v>
      </c>
      <c r="J25" s="19" t="s">
        <v>51</v>
      </c>
      <c r="K25" s="20">
        <f>SUMIF(Tableau3246248[Type de dépense (voir liste déroulante) / Expense type (choose in drop list)],Tableau257359[[#This Row],[Sommaire des dépenses / Expenses summary]],Tableau3246248[Total CAD $])</f>
        <v>0</v>
      </c>
      <c r="L25" s="33" t="s">
        <v>22</v>
      </c>
      <c r="M25" s="34"/>
      <c r="N25" s="11"/>
      <c r="O25" s="12"/>
    </row>
    <row r="26" spans="1:15" x14ac:dyDescent="0.2">
      <c r="A26" s="2">
        <f t="shared" si="0"/>
        <v>15</v>
      </c>
      <c r="B26" s="35"/>
      <c r="C26" s="36"/>
      <c r="D26" s="72"/>
      <c r="E26" s="40"/>
      <c r="F26" s="38"/>
      <c r="G26" s="41" t="str">
        <f>IFERROR(IF(Tableau3246248[[#This Row],[Devise / Currency]]="CAD",1,""),"")</f>
        <v/>
      </c>
      <c r="H26" s="16">
        <f>IFERROR(Tableau3246248[[#This Row],[*Taux de change du jour / *Exchange rate of the day]]*Tableau3246248[[#This Row],[Montant dans la devise d''origine / Amount in the original currency]],0)</f>
        <v>0</v>
      </c>
      <c r="J26" s="22" t="s">
        <v>0</v>
      </c>
      <c r="K26" s="23">
        <f>SUBTOTAL(109,Tableau257359[Total])</f>
        <v>0</v>
      </c>
      <c r="L26" s="33" t="s">
        <v>23</v>
      </c>
      <c r="M26" s="34"/>
      <c r="N26" s="11"/>
      <c r="O26" s="12"/>
    </row>
    <row r="27" spans="1:15" x14ac:dyDescent="0.2">
      <c r="A27" s="2">
        <f t="shared" si="0"/>
        <v>16</v>
      </c>
      <c r="B27" s="35"/>
      <c r="C27" s="36"/>
      <c r="D27" s="72"/>
      <c r="E27" s="40"/>
      <c r="F27" s="38"/>
      <c r="G27" s="41" t="str">
        <f>IFERROR(IF(Tableau3246248[[#This Row],[Devise / Currency]]="CAD",1,""),"")</f>
        <v/>
      </c>
      <c r="H27" s="16">
        <f>IFERROR(Tableau3246248[[#This Row],[*Taux de change du jour / *Exchange rate of the day]]*Tableau3246248[[#This Row],[Montant dans la devise d''origine / Amount in the original currency]],0)</f>
        <v>0</v>
      </c>
      <c r="L27" s="33" t="s">
        <v>24</v>
      </c>
      <c r="M27" s="34"/>
      <c r="N27" s="11"/>
      <c r="O27" s="12"/>
    </row>
    <row r="28" spans="1:15" x14ac:dyDescent="0.2">
      <c r="A28" s="2">
        <f t="shared" si="0"/>
        <v>17</v>
      </c>
      <c r="B28" s="35"/>
      <c r="C28" s="36"/>
      <c r="D28" s="72"/>
      <c r="E28" s="40"/>
      <c r="F28" s="38"/>
      <c r="G28" s="41" t="str">
        <f>IFERROR(IF(Tableau3246248[[#This Row],[Devise / Currency]]="CAD",1,""),"")</f>
        <v/>
      </c>
      <c r="H28" s="16">
        <f>IFERROR(Tableau3246248[[#This Row],[*Taux de change du jour / *Exchange rate of the day]]*Tableau3246248[[#This Row],[Montant dans la devise d''origine / Amount in the original currency]],0)</f>
        <v>0</v>
      </c>
      <c r="L28" s="33" t="s">
        <v>25</v>
      </c>
      <c r="M28" s="34"/>
      <c r="N28" s="11"/>
      <c r="O28" s="12"/>
    </row>
    <row r="29" spans="1:15" x14ac:dyDescent="0.2">
      <c r="A29" s="2">
        <f t="shared" si="0"/>
        <v>18</v>
      </c>
      <c r="B29" s="35"/>
      <c r="C29" s="36"/>
      <c r="D29" s="73"/>
      <c r="E29" s="40"/>
      <c r="F29" s="38"/>
      <c r="G29" s="41" t="str">
        <f>IFERROR(IF(Tableau3246248[[#This Row],[Devise / Currency]]="CAD",1,""),"")</f>
        <v/>
      </c>
      <c r="H29" s="16">
        <f>IFERROR(Tableau3246248[[#This Row],[*Taux de change du jour / *Exchange rate of the day]]*Tableau3246248[[#This Row],[Montant dans la devise d''origine / Amount in the original currency]],0)</f>
        <v>0</v>
      </c>
      <c r="L29" s="34"/>
      <c r="M29" s="34"/>
      <c r="N29" s="11"/>
      <c r="O29" s="12"/>
    </row>
    <row r="30" spans="1:15" x14ac:dyDescent="0.2">
      <c r="A30" s="2">
        <f t="shared" si="0"/>
        <v>19</v>
      </c>
      <c r="B30" s="35"/>
      <c r="C30" s="36"/>
      <c r="D30" s="73"/>
      <c r="E30" s="40"/>
      <c r="F30" s="38"/>
      <c r="G30" s="41" t="str">
        <f>IFERROR(IF(Tableau3246248[[#This Row],[Devise / Currency]]="CAD",1,""),"")</f>
        <v/>
      </c>
      <c r="H30" s="16">
        <f>IFERROR(Tableau3246248[[#This Row],[*Taux de change du jour / *Exchange rate of the day]]*Tableau3246248[[#This Row],[Montant dans la devise d''origine / Amount in the original currency]],0)</f>
        <v>0</v>
      </c>
      <c r="L30" s="34"/>
      <c r="M30" s="34"/>
      <c r="N30" s="11"/>
      <c r="O30" s="11"/>
    </row>
    <row r="31" spans="1:15" x14ac:dyDescent="0.2">
      <c r="A31" s="2">
        <f t="shared" si="0"/>
        <v>20</v>
      </c>
      <c r="B31" s="35"/>
      <c r="C31" s="36"/>
      <c r="D31" s="73"/>
      <c r="E31" s="40"/>
      <c r="F31" s="38"/>
      <c r="G31" s="41" t="str">
        <f>IFERROR(IF(Tableau3246248[[#This Row],[Devise / Currency]]="CAD",1,""),"")</f>
        <v/>
      </c>
      <c r="H31" s="16">
        <f>IFERROR(Tableau3246248[[#This Row],[*Taux de change du jour / *Exchange rate of the day]]*Tableau3246248[[#This Row],[Montant dans la devise d''origine / Amount in the original currency]],0)</f>
        <v>0</v>
      </c>
      <c r="L31" s="11"/>
      <c r="M31" s="11"/>
      <c r="N31" s="11"/>
    </row>
    <row r="32" spans="1:15" x14ac:dyDescent="0.2">
      <c r="A32" s="2">
        <f t="shared" si="0"/>
        <v>21</v>
      </c>
      <c r="B32" s="42"/>
      <c r="C32" s="42"/>
      <c r="D32" s="73"/>
      <c r="E32" s="40"/>
      <c r="F32" s="43"/>
      <c r="G32" s="41" t="str">
        <f>IFERROR(IF(Tableau3246248[[#This Row],[Devise / Currency]]="CAD",1,""),"")</f>
        <v/>
      </c>
      <c r="H32" s="16">
        <f>IFERROR(Tableau3246248[[#This Row],[*Taux de change du jour / *Exchange rate of the day]]*Tableau3246248[[#This Row],[Montant dans la devise d''origine / Amount in the original currency]],0)</f>
        <v>0</v>
      </c>
      <c r="L32" s="11"/>
      <c r="M32" s="11"/>
      <c r="N32" s="11"/>
    </row>
    <row r="33" spans="1:14" x14ac:dyDescent="0.2">
      <c r="A33" s="2">
        <f t="shared" si="0"/>
        <v>22</v>
      </c>
      <c r="B33" s="42"/>
      <c r="C33" s="42"/>
      <c r="D33" s="73"/>
      <c r="E33" s="40"/>
      <c r="F33" s="43"/>
      <c r="G33" s="41" t="str">
        <f>IFERROR(IF(Tableau3246248[[#This Row],[Devise / Currency]]="CAD",1,""),"")</f>
        <v/>
      </c>
      <c r="H33" s="16">
        <f>IFERROR(Tableau3246248[[#This Row],[*Taux de change du jour / *Exchange rate of the day]]*Tableau3246248[[#This Row],[Montant dans la devise d''origine / Amount in the original currency]],0)</f>
        <v>0</v>
      </c>
      <c r="M33" s="11"/>
      <c r="N33" s="11"/>
    </row>
    <row r="34" spans="1:14" x14ac:dyDescent="0.2">
      <c r="A34" s="2">
        <f t="shared" si="0"/>
        <v>23</v>
      </c>
      <c r="B34" s="42"/>
      <c r="C34" s="42"/>
      <c r="D34" s="73"/>
      <c r="E34" s="40"/>
      <c r="F34" s="43"/>
      <c r="G34" s="41" t="str">
        <f>IFERROR(IF(Tableau3246248[[#This Row],[Devise / Currency]]="CAD",1,""),"")</f>
        <v/>
      </c>
      <c r="H34" s="16">
        <f>IFERROR(Tableau3246248[[#This Row],[*Taux de change du jour / *Exchange rate of the day]]*Tableau3246248[[#This Row],[Montant dans la devise d''origine / Amount in the original currency]],0)</f>
        <v>0</v>
      </c>
      <c r="M34" s="11"/>
      <c r="N34" s="11"/>
    </row>
    <row r="35" spans="1:14" x14ac:dyDescent="0.2">
      <c r="A35" s="2">
        <f t="shared" si="0"/>
        <v>24</v>
      </c>
      <c r="B35" s="42"/>
      <c r="C35" s="42"/>
      <c r="D35" s="73"/>
      <c r="E35" s="40"/>
      <c r="F35" s="43"/>
      <c r="G35" s="41" t="str">
        <f>IFERROR(IF(Tableau3246248[[#This Row],[Devise / Currency]]="CAD",1,""),"")</f>
        <v/>
      </c>
      <c r="H35" s="16">
        <f>IFERROR(Tableau3246248[[#This Row],[*Taux de change du jour / *Exchange rate of the day]]*Tableau3246248[[#This Row],[Montant dans la devise d''origine / Amount in the original currency]],0)</f>
        <v>0</v>
      </c>
      <c r="M35" s="11"/>
      <c r="N35" s="11"/>
    </row>
    <row r="36" spans="1:14" x14ac:dyDescent="0.2">
      <c r="A36" s="2">
        <f t="shared" si="0"/>
        <v>25</v>
      </c>
      <c r="B36" s="42"/>
      <c r="C36" s="42"/>
      <c r="D36" s="73"/>
      <c r="E36" s="40"/>
      <c r="F36" s="43"/>
      <c r="G36" s="41" t="str">
        <f>IFERROR(IF(Tableau3246248[[#This Row],[Devise / Currency]]="CAD",1,""),"")</f>
        <v/>
      </c>
      <c r="H36" s="16">
        <f>IFERROR(Tableau3246248[[#This Row],[*Taux de change du jour / *Exchange rate of the day]]*Tableau3246248[[#This Row],[Montant dans la devise d''origine / Amount in the original currency]],0)</f>
        <v>0</v>
      </c>
    </row>
    <row r="37" spans="1:14" x14ac:dyDescent="0.2">
      <c r="A37" s="2">
        <f t="shared" si="0"/>
        <v>26</v>
      </c>
      <c r="B37" s="42"/>
      <c r="C37" s="42"/>
      <c r="D37" s="73"/>
      <c r="E37" s="40"/>
      <c r="F37" s="43"/>
      <c r="G37" s="41" t="str">
        <f>IFERROR(IF(Tableau3246248[[#This Row],[Devise / Currency]]="CAD",1,""),"")</f>
        <v/>
      </c>
      <c r="H37" s="16">
        <f>IFERROR(Tableau3246248[[#This Row],[*Taux de change du jour / *Exchange rate of the day]]*Tableau3246248[[#This Row],[Montant dans la devise d''origine / Amount in the original currency]],0)</f>
        <v>0</v>
      </c>
    </row>
    <row r="38" spans="1:14" x14ac:dyDescent="0.2">
      <c r="A38" s="2">
        <f t="shared" si="0"/>
        <v>27</v>
      </c>
      <c r="B38" s="42"/>
      <c r="C38" s="42"/>
      <c r="D38" s="73"/>
      <c r="E38" s="40"/>
      <c r="F38" s="43"/>
      <c r="G38" s="41" t="str">
        <f>IFERROR(IF(Tableau3246248[[#This Row],[Devise / Currency]]="CAD",1,""),"")</f>
        <v/>
      </c>
      <c r="H38" s="16">
        <f>IFERROR(Tableau3246248[[#This Row],[*Taux de change du jour / *Exchange rate of the day]]*Tableau3246248[[#This Row],[Montant dans la devise d''origine / Amount in the original currency]],0)</f>
        <v>0</v>
      </c>
    </row>
    <row r="39" spans="1:14" x14ac:dyDescent="0.2">
      <c r="A39" s="2">
        <f t="shared" si="0"/>
        <v>28</v>
      </c>
      <c r="B39" s="42"/>
      <c r="C39" s="42"/>
      <c r="D39" s="73"/>
      <c r="E39" s="40"/>
      <c r="F39" s="43"/>
      <c r="G39" s="41" t="str">
        <f>IFERROR(IF(Tableau3246248[[#This Row],[Devise / Currency]]="CAD",1,""),"")</f>
        <v/>
      </c>
      <c r="H39" s="16">
        <f>IFERROR(Tableau3246248[[#This Row],[*Taux de change du jour / *Exchange rate of the day]]*Tableau3246248[[#This Row],[Montant dans la devise d''origine / Amount in the original currency]],0)</f>
        <v>0</v>
      </c>
    </row>
    <row r="40" spans="1:14" x14ac:dyDescent="0.2">
      <c r="A40" s="2">
        <f t="shared" si="0"/>
        <v>29</v>
      </c>
      <c r="B40" s="42"/>
      <c r="C40" s="42"/>
      <c r="D40" s="73"/>
      <c r="E40" s="40"/>
      <c r="F40" s="43"/>
      <c r="G40" s="41" t="str">
        <f>IFERROR(IF(Tableau3246248[[#This Row],[Devise / Currency]]="CAD",1,""),"")</f>
        <v/>
      </c>
      <c r="H40" s="16">
        <f>IFERROR(Tableau3246248[[#This Row],[*Taux de change du jour / *Exchange rate of the day]]*Tableau3246248[[#This Row],[Montant dans la devise d''origine / Amount in the original currency]],0)</f>
        <v>0</v>
      </c>
    </row>
    <row r="41" spans="1:14" x14ac:dyDescent="0.2">
      <c r="A41" s="2">
        <f t="shared" si="0"/>
        <v>30</v>
      </c>
      <c r="B41" s="42"/>
      <c r="C41" s="42"/>
      <c r="D41" s="73"/>
      <c r="E41" s="40"/>
      <c r="F41" s="43"/>
      <c r="G41" s="41" t="str">
        <f>IFERROR(IF(Tableau3246248[[#This Row],[Devise / Currency]]="CAD",1,""),"")</f>
        <v/>
      </c>
      <c r="H41" s="16">
        <f>IFERROR(Tableau3246248[[#This Row],[*Taux de change du jour / *Exchange rate of the day]]*Tableau3246248[[#This Row],[Montant dans la devise d''origine / Amount in the original currency]],0)</f>
        <v>0</v>
      </c>
    </row>
    <row r="42" spans="1:14" x14ac:dyDescent="0.2">
      <c r="A42" s="2">
        <f t="shared" si="0"/>
        <v>31</v>
      </c>
      <c r="B42" s="42"/>
      <c r="C42" s="42"/>
      <c r="D42" s="73"/>
      <c r="E42" s="40"/>
      <c r="F42" s="43"/>
      <c r="G42" s="41" t="str">
        <f>IFERROR(IF(Tableau3246248[[#This Row],[Devise / Currency]]="CAD",1,""),"")</f>
        <v/>
      </c>
      <c r="H42" s="16">
        <f>IFERROR(Tableau3246248[[#This Row],[*Taux de change du jour / *Exchange rate of the day]]*Tableau3246248[[#This Row],[Montant dans la devise d''origine / Amount in the original currency]],0)</f>
        <v>0</v>
      </c>
    </row>
    <row r="43" spans="1:14" x14ac:dyDescent="0.2">
      <c r="A43" s="2">
        <f t="shared" si="0"/>
        <v>32</v>
      </c>
      <c r="B43" s="42"/>
      <c r="C43" s="42"/>
      <c r="D43" s="73"/>
      <c r="E43" s="40"/>
      <c r="F43" s="43"/>
      <c r="G43" s="41" t="str">
        <f>IFERROR(IF(Tableau3246248[[#This Row],[Devise / Currency]]="CAD",1,""),"")</f>
        <v/>
      </c>
      <c r="H43" s="16">
        <f>IFERROR(Tableau3246248[[#This Row],[*Taux de change du jour / *Exchange rate of the day]]*Tableau3246248[[#This Row],[Montant dans la devise d''origine / Amount in the original currency]],0)</f>
        <v>0</v>
      </c>
    </row>
    <row r="44" spans="1:14" x14ac:dyDescent="0.2">
      <c r="A44" s="2">
        <f t="shared" si="0"/>
        <v>33</v>
      </c>
      <c r="B44" s="42"/>
      <c r="C44" s="42"/>
      <c r="D44" s="73"/>
      <c r="E44" s="40"/>
      <c r="F44" s="43"/>
      <c r="G44" s="41" t="str">
        <f>IFERROR(IF(Tableau3246248[[#This Row],[Devise / Currency]]="CAD",1,""),"")</f>
        <v/>
      </c>
      <c r="H44" s="16">
        <f>IFERROR(Tableau3246248[[#This Row],[*Taux de change du jour / *Exchange rate of the day]]*Tableau3246248[[#This Row],[Montant dans la devise d''origine / Amount in the original currency]],0)</f>
        <v>0</v>
      </c>
    </row>
    <row r="45" spans="1:14" x14ac:dyDescent="0.2">
      <c r="A45" s="2">
        <f t="shared" si="0"/>
        <v>34</v>
      </c>
      <c r="B45" s="42"/>
      <c r="C45" s="42"/>
      <c r="D45" s="73"/>
      <c r="E45" s="40"/>
      <c r="F45" s="43"/>
      <c r="G45" s="41" t="str">
        <f>IFERROR(IF(Tableau3246248[[#This Row],[Devise / Currency]]="CAD",1,""),"")</f>
        <v/>
      </c>
      <c r="H45" s="16">
        <f>IFERROR(Tableau3246248[[#This Row],[*Taux de change du jour / *Exchange rate of the day]]*Tableau3246248[[#This Row],[Montant dans la devise d''origine / Amount in the original currency]],0)</f>
        <v>0</v>
      </c>
    </row>
    <row r="46" spans="1:14" x14ac:dyDescent="0.2">
      <c r="A46" s="2">
        <f t="shared" si="0"/>
        <v>35</v>
      </c>
      <c r="B46" s="42"/>
      <c r="C46" s="42"/>
      <c r="D46" s="73"/>
      <c r="E46" s="40"/>
      <c r="F46" s="43"/>
      <c r="G46" s="41" t="str">
        <f>IFERROR(IF(Tableau3246248[[#This Row],[Devise / Currency]]="CAD",1,""),"")</f>
        <v/>
      </c>
      <c r="H46" s="16">
        <f>IFERROR(Tableau3246248[[#This Row],[*Taux de change du jour / *Exchange rate of the day]]*Tableau3246248[[#This Row],[Montant dans la devise d''origine / Amount in the original currency]],0)</f>
        <v>0</v>
      </c>
    </row>
    <row r="47" spans="1:14" x14ac:dyDescent="0.2">
      <c r="A47" s="2">
        <f t="shared" si="0"/>
        <v>36</v>
      </c>
      <c r="B47" s="42"/>
      <c r="C47" s="42"/>
      <c r="D47" s="73"/>
      <c r="E47" s="40"/>
      <c r="F47" s="43"/>
      <c r="G47" s="41" t="str">
        <f>IFERROR(IF(Tableau3246248[[#This Row],[Devise / Currency]]="CAD",1,""),"")</f>
        <v/>
      </c>
      <c r="H47" s="16">
        <f>IFERROR(Tableau3246248[[#This Row],[*Taux de change du jour / *Exchange rate of the day]]*Tableau3246248[[#This Row],[Montant dans la devise d''origine / Amount in the original currency]],0)</f>
        <v>0</v>
      </c>
    </row>
    <row r="48" spans="1:14" x14ac:dyDescent="0.2">
      <c r="A48" s="2">
        <f t="shared" si="0"/>
        <v>37</v>
      </c>
      <c r="B48" s="42"/>
      <c r="C48" s="42"/>
      <c r="D48" s="73"/>
      <c r="E48" s="40"/>
      <c r="F48" s="43"/>
      <c r="G48" s="41" t="str">
        <f>IFERROR(IF(Tableau3246248[[#This Row],[Devise / Currency]]="CAD",1,""),"")</f>
        <v/>
      </c>
      <c r="H48" s="16">
        <f>IFERROR(Tableau3246248[[#This Row],[*Taux de change du jour / *Exchange rate of the day]]*Tableau3246248[[#This Row],[Montant dans la devise d''origine / Amount in the original currency]],0)</f>
        <v>0</v>
      </c>
    </row>
    <row r="49" spans="1:8" x14ac:dyDescent="0.2">
      <c r="A49" s="2">
        <f t="shared" si="0"/>
        <v>38</v>
      </c>
      <c r="B49" s="42"/>
      <c r="C49" s="42"/>
      <c r="D49" s="73"/>
      <c r="E49" s="40"/>
      <c r="F49" s="43"/>
      <c r="G49" s="41" t="str">
        <f>IFERROR(IF(Tableau3246248[[#This Row],[Devise / Currency]]="CAD",1,""),"")</f>
        <v/>
      </c>
      <c r="H49" s="16">
        <f>IFERROR(Tableau3246248[[#This Row],[*Taux de change du jour / *Exchange rate of the day]]*Tableau3246248[[#This Row],[Montant dans la devise d''origine / Amount in the original currency]],0)</f>
        <v>0</v>
      </c>
    </row>
    <row r="50" spans="1:8" x14ac:dyDescent="0.2">
      <c r="A50" s="2">
        <f t="shared" si="0"/>
        <v>39</v>
      </c>
      <c r="B50" s="42"/>
      <c r="C50" s="42"/>
      <c r="D50" s="73"/>
      <c r="E50" s="40"/>
      <c r="F50" s="43"/>
      <c r="G50" s="41" t="str">
        <f>IFERROR(IF(Tableau3246248[[#This Row],[Devise / Currency]]="CAD",1,""),"")</f>
        <v/>
      </c>
      <c r="H50" s="16">
        <f>IFERROR(Tableau3246248[[#This Row],[*Taux de change du jour / *Exchange rate of the day]]*Tableau3246248[[#This Row],[Montant dans la devise d''origine / Amount in the original currency]],0)</f>
        <v>0</v>
      </c>
    </row>
    <row r="51" spans="1:8" x14ac:dyDescent="0.2">
      <c r="A51" s="2">
        <f t="shared" si="0"/>
        <v>40</v>
      </c>
      <c r="B51" s="42"/>
      <c r="C51" s="42"/>
      <c r="D51" s="73"/>
      <c r="E51" s="40"/>
      <c r="F51" s="43"/>
      <c r="G51" s="41" t="str">
        <f>IFERROR(IF(Tableau3246248[[#This Row],[Devise / Currency]]="CAD",1,""),"")</f>
        <v/>
      </c>
      <c r="H51" s="16">
        <f>IFERROR(Tableau3246248[[#This Row],[*Taux de change du jour / *Exchange rate of the day]]*Tableau3246248[[#This Row],[Montant dans la devise d''origine / Amount in the original currency]],0)</f>
        <v>0</v>
      </c>
    </row>
    <row r="52" spans="1:8" x14ac:dyDescent="0.2">
      <c r="A52" s="2">
        <f t="shared" si="0"/>
        <v>41</v>
      </c>
      <c r="B52" s="42"/>
      <c r="C52" s="42"/>
      <c r="D52" s="73"/>
      <c r="E52" s="40"/>
      <c r="F52" s="43"/>
      <c r="G52" s="41" t="str">
        <f>IFERROR(IF(Tableau3246248[[#This Row],[Devise / Currency]]="CAD",1,""),"")</f>
        <v/>
      </c>
      <c r="H52" s="16">
        <f>IFERROR(Tableau3246248[[#This Row],[*Taux de change du jour / *Exchange rate of the day]]*Tableau3246248[[#This Row],[Montant dans la devise d''origine / Amount in the original currency]],0)</f>
        <v>0</v>
      </c>
    </row>
    <row r="53" spans="1:8" x14ac:dyDescent="0.2">
      <c r="A53" s="2">
        <f t="shared" si="0"/>
        <v>42</v>
      </c>
      <c r="B53" s="42"/>
      <c r="C53" s="42"/>
      <c r="D53" s="73"/>
      <c r="E53" s="40"/>
      <c r="F53" s="43"/>
      <c r="G53" s="41" t="str">
        <f>IFERROR(IF(Tableau3246248[[#This Row],[Devise / Currency]]="CAD",1,""),"")</f>
        <v/>
      </c>
      <c r="H53" s="16">
        <f>IFERROR(Tableau3246248[[#This Row],[*Taux de change du jour / *Exchange rate of the day]]*Tableau3246248[[#This Row],[Montant dans la devise d''origine / Amount in the original currency]],0)</f>
        <v>0</v>
      </c>
    </row>
    <row r="54" spans="1:8" x14ac:dyDescent="0.2">
      <c r="A54" s="2">
        <f t="shared" si="0"/>
        <v>43</v>
      </c>
      <c r="B54" s="42"/>
      <c r="C54" s="42"/>
      <c r="D54" s="73"/>
      <c r="E54" s="40"/>
      <c r="F54" s="43"/>
      <c r="G54" s="41" t="str">
        <f>IFERROR(IF(Tableau3246248[[#This Row],[Devise / Currency]]="CAD",1,""),"")</f>
        <v/>
      </c>
      <c r="H54" s="16">
        <f>IFERROR(Tableau3246248[[#This Row],[*Taux de change du jour / *Exchange rate of the day]]*Tableau3246248[[#This Row],[Montant dans la devise d''origine / Amount in the original currency]],0)</f>
        <v>0</v>
      </c>
    </row>
    <row r="55" spans="1:8" x14ac:dyDescent="0.2">
      <c r="A55" s="2">
        <f t="shared" si="0"/>
        <v>44</v>
      </c>
      <c r="B55" s="42"/>
      <c r="C55" s="42"/>
      <c r="D55" s="73"/>
      <c r="E55" s="40"/>
      <c r="F55" s="43"/>
      <c r="G55" s="41" t="str">
        <f>IFERROR(IF(Tableau3246248[[#This Row],[Devise / Currency]]="CAD",1,""),"")</f>
        <v/>
      </c>
      <c r="H55" s="16">
        <f>IFERROR(Tableau3246248[[#This Row],[*Taux de change du jour / *Exchange rate of the day]]*Tableau3246248[[#This Row],[Montant dans la devise d''origine / Amount in the original currency]],0)</f>
        <v>0</v>
      </c>
    </row>
    <row r="56" spans="1:8" x14ac:dyDescent="0.2">
      <c r="A56" s="2">
        <f t="shared" si="0"/>
        <v>45</v>
      </c>
      <c r="B56" s="42"/>
      <c r="C56" s="42"/>
      <c r="D56" s="73"/>
      <c r="E56" s="40"/>
      <c r="F56" s="43"/>
      <c r="G56" s="41" t="str">
        <f>IFERROR(IF(Tableau3246248[[#This Row],[Devise / Currency]]="CAD",1,""),"")</f>
        <v/>
      </c>
      <c r="H56" s="16">
        <f>IFERROR(Tableau3246248[[#This Row],[*Taux de change du jour / *Exchange rate of the day]]*Tableau3246248[[#This Row],[Montant dans la devise d''origine / Amount in the original currency]],0)</f>
        <v>0</v>
      </c>
    </row>
    <row r="57" spans="1:8" x14ac:dyDescent="0.2">
      <c r="A57" s="2">
        <f t="shared" si="0"/>
        <v>46</v>
      </c>
      <c r="B57" s="42"/>
      <c r="C57" s="42"/>
      <c r="D57" s="73"/>
      <c r="E57" s="40"/>
      <c r="F57" s="43"/>
      <c r="G57" s="41" t="str">
        <f>IFERROR(IF(Tableau3246248[[#This Row],[Devise / Currency]]="CAD",1,""),"")</f>
        <v/>
      </c>
      <c r="H57" s="16">
        <f>IFERROR(Tableau3246248[[#This Row],[*Taux de change du jour / *Exchange rate of the day]]*Tableau3246248[[#This Row],[Montant dans la devise d''origine / Amount in the original currency]],0)</f>
        <v>0</v>
      </c>
    </row>
    <row r="58" spans="1:8" x14ac:dyDescent="0.2">
      <c r="A58" s="2">
        <f t="shared" si="0"/>
        <v>47</v>
      </c>
      <c r="B58" s="42"/>
      <c r="C58" s="42"/>
      <c r="D58" s="73"/>
      <c r="E58" s="40"/>
      <c r="F58" s="43"/>
      <c r="G58" s="41" t="str">
        <f>IFERROR(IF(Tableau3246248[[#This Row],[Devise / Currency]]="CAD",1,""),"")</f>
        <v/>
      </c>
      <c r="H58" s="16">
        <f>IFERROR(Tableau3246248[[#This Row],[*Taux de change du jour / *Exchange rate of the day]]*Tableau3246248[[#This Row],[Montant dans la devise d''origine / Amount in the original currency]],0)</f>
        <v>0</v>
      </c>
    </row>
    <row r="59" spans="1:8" x14ac:dyDescent="0.2">
      <c r="A59" s="2">
        <f t="shared" si="0"/>
        <v>48</v>
      </c>
      <c r="B59" s="42"/>
      <c r="C59" s="42"/>
      <c r="D59" s="73"/>
      <c r="E59" s="40"/>
      <c r="F59" s="43"/>
      <c r="G59" s="41" t="str">
        <f>IFERROR(IF(Tableau3246248[[#This Row],[Devise / Currency]]="CAD",1,""),"")</f>
        <v/>
      </c>
      <c r="H59" s="16">
        <f>IFERROR(Tableau3246248[[#This Row],[*Taux de change du jour / *Exchange rate of the day]]*Tableau3246248[[#This Row],[Montant dans la devise d''origine / Amount in the original currency]],0)</f>
        <v>0</v>
      </c>
    </row>
    <row r="60" spans="1:8" x14ac:dyDescent="0.2">
      <c r="A60" s="2">
        <f t="shared" si="0"/>
        <v>49</v>
      </c>
      <c r="B60" s="42"/>
      <c r="C60" s="42"/>
      <c r="D60" s="73"/>
      <c r="E60" s="40"/>
      <c r="F60" s="43"/>
      <c r="G60" s="41" t="str">
        <f>IFERROR(IF(Tableau3246248[[#This Row],[Devise / Currency]]="CAD",1,""),"")</f>
        <v/>
      </c>
      <c r="H60" s="16">
        <f>IFERROR(Tableau3246248[[#This Row],[*Taux de change du jour / *Exchange rate of the day]]*Tableau3246248[[#This Row],[Montant dans la devise d''origine / Amount in the original currency]],0)</f>
        <v>0</v>
      </c>
    </row>
    <row r="61" spans="1:8" x14ac:dyDescent="0.2">
      <c r="A61" s="2">
        <f t="shared" si="0"/>
        <v>50</v>
      </c>
      <c r="B61" s="42"/>
      <c r="C61" s="42"/>
      <c r="D61" s="73"/>
      <c r="E61" s="40"/>
      <c r="F61" s="43"/>
      <c r="G61" s="41" t="str">
        <f>IFERROR(IF(Tableau3246248[[#This Row],[Devise / Currency]]="CAD",1,""),"")</f>
        <v/>
      </c>
      <c r="H61" s="16">
        <f>IFERROR(Tableau3246248[[#This Row],[*Taux de change du jour / *Exchange rate of the day]]*Tableau3246248[[#This Row],[Montant dans la devise d''origine / Amount in the original currency]],0)</f>
        <v>0</v>
      </c>
    </row>
  </sheetData>
  <sheetProtection sheet="1" selectLockedCells="1"/>
  <mergeCells count="13">
    <mergeCell ref="A1:H1"/>
    <mergeCell ref="C2:E2"/>
    <mergeCell ref="B4:C4"/>
    <mergeCell ref="F4:H4"/>
    <mergeCell ref="B5:C5"/>
    <mergeCell ref="F5:H5"/>
    <mergeCell ref="J10:K10"/>
    <mergeCell ref="B6:C6"/>
    <mergeCell ref="F6:H6"/>
    <mergeCell ref="B7:C7"/>
    <mergeCell ref="B8:C8"/>
    <mergeCell ref="G8:G10"/>
    <mergeCell ref="B9:D9"/>
  </mergeCells>
  <dataValidations count="5">
    <dataValidation type="list" showInputMessage="1" showErrorMessage="1" error="Choisir dans la liste déroulante / Choose in the drop list" sqref="C12:C61" xr:uid="{00000000-0002-0000-0700-000000000000}">
      <formula1>$J$12:$J$25</formula1>
    </dataValidation>
    <dataValidation type="list" showInputMessage="1" showErrorMessage="1" error="Choisir dans la liste déroulante._x000a_Choose in the drop list" sqref="B7:C7" xr:uid="{00000000-0002-0000-0700-000001000000}">
      <formula1>$M$11:$M$13</formula1>
    </dataValidation>
    <dataValidation type="list" showInputMessage="1" showErrorMessage="1" sqref="E7:E10" xr:uid="{00000000-0002-0000-0700-000002000000}">
      <formula1>$M$17:$M$18</formula1>
    </dataValidation>
    <dataValidation type="list" allowBlank="1" showInputMessage="1" showErrorMessage="1" error="Please select a currency in the list._x000a_SVP, sélectionnez une devise dans la liste._x000a_" sqref="F12:F61" xr:uid="{00000000-0002-0000-0700-000003000000}">
      <formula1>$L$11:$L$28</formula1>
    </dataValidation>
    <dataValidation type="date" allowBlank="1" showInputMessage="1" showErrorMessage="1" error="Please enter the date format of your computer._x000a_SVP, entrez le format de date de votre ordinateur._x000a_" sqref="B12:B61" xr:uid="{00000000-0002-0000-0700-000004000000}">
      <formula1>42370</formula1>
      <formula2>54789</formula2>
    </dataValidation>
  </dataValidations>
  <pageMargins left="0.7" right="0.7" top="0.75" bottom="0.75" header="0.3" footer="0.3"/>
  <pageSetup orientation="landscape" r:id="rId1"/>
  <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61"/>
  <sheetViews>
    <sheetView zoomScale="115" zoomScaleNormal="115" workbookViewId="0">
      <selection activeCell="B4" sqref="B4:C4"/>
    </sheetView>
  </sheetViews>
  <sheetFormatPr baseColWidth="10" defaultColWidth="11.42578125" defaultRowHeight="11.25" x14ac:dyDescent="0.2"/>
  <cols>
    <col min="1" max="1" width="12.42578125" style="1" customWidth="1"/>
    <col min="2" max="2" width="12.140625" style="1" customWidth="1"/>
    <col min="3" max="3" width="12.85546875" style="1" bestFit="1" customWidth="1"/>
    <col min="4" max="4" width="39.85546875" style="1" customWidth="1"/>
    <col min="5" max="5" width="14.42578125" style="1" customWidth="1"/>
    <col min="6" max="6" width="9.28515625" style="1" customWidth="1"/>
    <col min="7" max="7" width="11.140625" style="1" customWidth="1"/>
    <col min="8" max="8" width="9.85546875" style="1" customWidth="1"/>
    <col min="9" max="9" width="11.42578125" style="1"/>
    <col min="10" max="10" width="38.7109375" style="1" customWidth="1"/>
    <col min="11" max="11" width="12.7109375" style="1" customWidth="1"/>
    <col min="12" max="13" width="11.42578125" style="1"/>
    <col min="14" max="14" width="9.7109375" style="1" bestFit="1" customWidth="1"/>
    <col min="15" max="16384" width="11.42578125" style="1"/>
  </cols>
  <sheetData>
    <row r="1" spans="1:15" ht="24" customHeight="1" x14ac:dyDescent="0.2">
      <c r="A1" s="147" t="s">
        <v>59</v>
      </c>
      <c r="B1" s="147"/>
      <c r="C1" s="147"/>
      <c r="D1" s="147"/>
      <c r="E1" s="147"/>
      <c r="F1" s="147"/>
      <c r="G1" s="147"/>
      <c r="H1" s="147"/>
    </row>
    <row r="2" spans="1:15" ht="15" x14ac:dyDescent="0.25">
      <c r="A2" s="3"/>
      <c r="B2" s="3"/>
      <c r="C2" s="148" t="s">
        <v>60</v>
      </c>
      <c r="D2" s="148"/>
      <c r="E2" s="148"/>
    </row>
    <row r="3" spans="1:15" ht="15" x14ac:dyDescent="0.25">
      <c r="D3" s="54"/>
      <c r="E3" s="54"/>
    </row>
    <row r="4" spans="1:15" ht="12.75" customHeight="1" x14ac:dyDescent="0.25">
      <c r="A4" s="29" t="s">
        <v>29</v>
      </c>
      <c r="B4" s="149">
        <f>'Sommaire - Summary'!B3</f>
        <v>0</v>
      </c>
      <c r="C4" s="150"/>
      <c r="D4" s="54"/>
      <c r="E4" s="63"/>
      <c r="F4" s="151"/>
      <c r="G4" s="151"/>
      <c r="H4" s="151"/>
    </row>
    <row r="5" spans="1:15" ht="22.5" customHeight="1" x14ac:dyDescent="0.2">
      <c r="A5" s="30" t="s">
        <v>58</v>
      </c>
      <c r="B5" s="155"/>
      <c r="C5" s="155"/>
      <c r="E5" s="32" t="s">
        <v>30</v>
      </c>
      <c r="F5" s="157"/>
      <c r="G5" s="157"/>
      <c r="H5" s="157"/>
    </row>
    <row r="6" spans="1:15" ht="21" customHeight="1" x14ac:dyDescent="0.2">
      <c r="A6" s="13" t="s">
        <v>27</v>
      </c>
      <c r="B6" s="158"/>
      <c r="C6" s="158"/>
      <c r="E6" s="31" t="s">
        <v>32</v>
      </c>
      <c r="F6" s="156"/>
      <c r="G6" s="156"/>
      <c r="H6" s="156"/>
    </row>
    <row r="7" spans="1:15" ht="22.5" customHeight="1" x14ac:dyDescent="0.2">
      <c r="A7" s="32" t="s">
        <v>57</v>
      </c>
      <c r="B7" s="155"/>
      <c r="C7" s="155"/>
      <c r="D7" s="10"/>
      <c r="E7" s="8"/>
      <c r="G7" s="8"/>
      <c r="H7" s="9"/>
      <c r="M7" s="11"/>
      <c r="N7" s="11"/>
    </row>
    <row r="8" spans="1:15" ht="12.75" customHeight="1" x14ac:dyDescent="0.2">
      <c r="A8" s="13" t="s">
        <v>31</v>
      </c>
      <c r="B8" s="158"/>
      <c r="C8" s="158"/>
      <c r="D8" s="10"/>
      <c r="E8" s="8"/>
      <c r="F8" s="10"/>
      <c r="G8" s="153" t="s">
        <v>56</v>
      </c>
      <c r="H8" s="3"/>
      <c r="M8" s="11"/>
      <c r="N8" s="11"/>
    </row>
    <row r="9" spans="1:15" ht="23.25" customHeight="1" x14ac:dyDescent="0.2">
      <c r="A9" s="32" t="s">
        <v>61</v>
      </c>
      <c r="B9" s="159"/>
      <c r="C9" s="159"/>
      <c r="D9" s="159"/>
      <c r="E9" s="8"/>
      <c r="F9" s="10"/>
      <c r="G9" s="154"/>
      <c r="H9" s="44" t="s">
        <v>0</v>
      </c>
      <c r="M9" s="11"/>
      <c r="N9" s="11"/>
    </row>
    <row r="10" spans="1:15" ht="9.75" customHeight="1" x14ac:dyDescent="0.2">
      <c r="D10" s="10"/>
      <c r="E10" s="8"/>
      <c r="F10" s="10"/>
      <c r="G10" s="154"/>
      <c r="H10" s="7">
        <f>SUM(Tableau324624810[Total CAD $])</f>
        <v>0</v>
      </c>
      <c r="J10" s="152" t="s">
        <v>37</v>
      </c>
      <c r="K10" s="152"/>
      <c r="M10" s="11"/>
      <c r="N10" s="11"/>
    </row>
    <row r="11" spans="1:15" ht="62.25" customHeight="1" x14ac:dyDescent="0.25">
      <c r="A11" s="4" t="s">
        <v>33</v>
      </c>
      <c r="B11" s="5" t="s">
        <v>3</v>
      </c>
      <c r="C11" s="5" t="s">
        <v>34</v>
      </c>
      <c r="D11" s="6" t="s">
        <v>2</v>
      </c>
      <c r="E11" s="14" t="s">
        <v>35</v>
      </c>
      <c r="F11" s="5" t="s">
        <v>36</v>
      </c>
      <c r="G11" s="5" t="s">
        <v>55</v>
      </c>
      <c r="H11" s="6" t="s">
        <v>28</v>
      </c>
      <c r="J11" s="17" t="s">
        <v>38</v>
      </c>
      <c r="K11" s="18" t="s">
        <v>0</v>
      </c>
      <c r="L11" s="33" t="s">
        <v>5</v>
      </c>
      <c r="M11" s="33" t="s">
        <v>8</v>
      </c>
      <c r="N11" s="11"/>
    </row>
    <row r="12" spans="1:15" x14ac:dyDescent="0.2">
      <c r="A12" s="2">
        <f>ROW(A1)</f>
        <v>1</v>
      </c>
      <c r="B12" s="35"/>
      <c r="C12" s="36"/>
      <c r="D12" s="72"/>
      <c r="E12" s="37"/>
      <c r="F12" s="38"/>
      <c r="G12" s="39" t="str">
        <f>IFERROR(IF(Tableau324624810[[#This Row],[Devise / Currency]]="CAD",1,""),"")</f>
        <v/>
      </c>
      <c r="H12" s="15">
        <f>IFERROR(Tableau324624810[[#This Row],[*Taux de change du jour / *Exchange rate of the day]]*Tableau324624810[[#This Row],[Montant dans la devise d''origine / Amount in the original currency]],0)</f>
        <v>0</v>
      </c>
      <c r="J12" s="19" t="s">
        <v>39</v>
      </c>
      <c r="K12" s="20">
        <f>SUMIF(Tableau324624810[Type de dépense (voir liste déroulante) / Expense type (choose in drop list)],Tableau25735911[[#This Row],[Sommaire des dépenses / Expenses summary]],Tableau324624810[Total CAD $])</f>
        <v>0</v>
      </c>
      <c r="L12" s="33" t="s">
        <v>6</v>
      </c>
      <c r="M12" s="33" t="s">
        <v>9</v>
      </c>
      <c r="N12" s="11"/>
    </row>
    <row r="13" spans="1:15" x14ac:dyDescent="0.2">
      <c r="A13" s="2">
        <f t="shared" ref="A13:A61" si="0">ROW(A2)</f>
        <v>2</v>
      </c>
      <c r="B13" s="35"/>
      <c r="C13" s="36"/>
      <c r="D13" s="72"/>
      <c r="E13" s="37"/>
      <c r="F13" s="38"/>
      <c r="G13" s="39" t="str">
        <f>IFERROR(IF(Tableau324624810[[#This Row],[Devise / Currency]]="CAD",1,""),"")</f>
        <v/>
      </c>
      <c r="H13" s="15">
        <f>IFERROR(Tableau324624810[[#This Row],[*Taux de change du jour / *Exchange rate of the day]]*Tableau324624810[[#This Row],[Montant dans la devise d''origine / Amount in the original currency]],0)</f>
        <v>0</v>
      </c>
      <c r="J13" s="19" t="s">
        <v>40</v>
      </c>
      <c r="K13" s="20">
        <f>SUMIF(Tableau324624810[Type de dépense (voir liste déroulante) / Expense type (choose in drop list)],Tableau25735911[[#This Row],[Sommaire des dépenses / Expenses summary]],Tableau324624810[Total CAD $])</f>
        <v>0</v>
      </c>
      <c r="L13" s="33" t="s">
        <v>7</v>
      </c>
      <c r="M13" s="33" t="s">
        <v>10</v>
      </c>
      <c r="N13" s="11"/>
    </row>
    <row r="14" spans="1:15" x14ac:dyDescent="0.2">
      <c r="A14" s="2">
        <f t="shared" si="0"/>
        <v>3</v>
      </c>
      <c r="B14" s="35"/>
      <c r="C14" s="36"/>
      <c r="D14" s="72"/>
      <c r="E14" s="37"/>
      <c r="F14" s="38"/>
      <c r="G14" s="39" t="str">
        <f>IFERROR(IF(Tableau324624810[[#This Row],[Devise / Currency]]="CAD",1,""),"")</f>
        <v/>
      </c>
      <c r="H14" s="15">
        <f>IFERROR(Tableau324624810[[#This Row],[*Taux de change du jour / *Exchange rate of the day]]*Tableau324624810[[#This Row],[Montant dans la devise d''origine / Amount in the original currency]],0)</f>
        <v>0</v>
      </c>
      <c r="J14" s="19" t="s">
        <v>41</v>
      </c>
      <c r="K14" s="20">
        <f>SUMIF(Tableau324624810[Type de dépense (voir liste déroulante) / Expense type (choose in drop list)],Tableau25735911[[#This Row],[Sommaire des dépenses / Expenses summary]],Tableau324624810[Total CAD $])</f>
        <v>0</v>
      </c>
      <c r="L14" s="33" t="s">
        <v>11</v>
      </c>
      <c r="M14" s="34"/>
      <c r="N14" s="11"/>
    </row>
    <row r="15" spans="1:15" x14ac:dyDescent="0.2">
      <c r="A15" s="2">
        <f t="shared" si="0"/>
        <v>4</v>
      </c>
      <c r="B15" s="35"/>
      <c r="C15" s="36"/>
      <c r="D15" s="72"/>
      <c r="E15" s="37"/>
      <c r="F15" s="38"/>
      <c r="G15" s="39" t="str">
        <f>IFERROR(IF(Tableau324624810[[#This Row],[Devise / Currency]]="CAD",1,""),"")</f>
        <v/>
      </c>
      <c r="H15" s="15">
        <f>IFERROR(Tableau324624810[[#This Row],[*Taux de change du jour / *Exchange rate of the day]]*Tableau324624810[[#This Row],[Montant dans la devise d''origine / Amount in the original currency]],0)</f>
        <v>0</v>
      </c>
      <c r="J15" s="21" t="s">
        <v>42</v>
      </c>
      <c r="K15" s="20">
        <f>SUMIF(Tableau324624810[Type de dépense (voir liste déroulante) / Expense type (choose in drop list)],Tableau25735911[[#This Row],[Sommaire des dépenses / Expenses summary]],Tableau324624810[Total CAD $])</f>
        <v>0</v>
      </c>
      <c r="L15" s="33" t="s">
        <v>12</v>
      </c>
      <c r="M15" s="34" t="s">
        <v>26</v>
      </c>
      <c r="N15" s="11"/>
      <c r="O15" s="12"/>
    </row>
    <row r="16" spans="1:15" x14ac:dyDescent="0.2">
      <c r="A16" s="2">
        <f t="shared" si="0"/>
        <v>5</v>
      </c>
      <c r="B16" s="35"/>
      <c r="C16" s="36"/>
      <c r="D16" s="72"/>
      <c r="E16" s="37"/>
      <c r="F16" s="38"/>
      <c r="G16" s="39" t="str">
        <f>IFERROR(IF(Tableau324624810[[#This Row],[Devise / Currency]]="CAD",1,""),"")</f>
        <v/>
      </c>
      <c r="H16" s="15">
        <f>IFERROR(Tableau324624810[[#This Row],[*Taux de change du jour / *Exchange rate of the day]]*Tableau324624810[[#This Row],[Montant dans la devise d''origine / Amount in the original currency]],0)</f>
        <v>0</v>
      </c>
      <c r="J16" s="21" t="s">
        <v>43</v>
      </c>
      <c r="K16" s="20">
        <f>SUMIF(Tableau324624810[Type de dépense (voir liste déroulante) / Expense type (choose in drop list)],Tableau25735911[[#This Row],[Sommaire des dépenses / Expenses summary]],Tableau324624810[Total CAD $])</f>
        <v>0</v>
      </c>
      <c r="L16" s="33" t="s">
        <v>13</v>
      </c>
      <c r="M16" s="34"/>
      <c r="N16" s="11"/>
      <c r="O16" s="12"/>
    </row>
    <row r="17" spans="1:15" x14ac:dyDescent="0.2">
      <c r="A17" s="2">
        <f t="shared" si="0"/>
        <v>6</v>
      </c>
      <c r="B17" s="35"/>
      <c r="C17" s="36"/>
      <c r="D17" s="72"/>
      <c r="E17" s="37"/>
      <c r="F17" s="38"/>
      <c r="G17" s="39" t="str">
        <f>IFERROR(IF(Tableau324624810[[#This Row],[Devise / Currency]]="CAD",1,""),"")</f>
        <v/>
      </c>
      <c r="H17" s="15">
        <f>IFERROR(Tableau324624810[[#This Row],[*Taux de change du jour / *Exchange rate of the day]]*Tableau324624810[[#This Row],[Montant dans la devise d''origine / Amount in the original currency]],0)</f>
        <v>0</v>
      </c>
      <c r="J17" s="21" t="s">
        <v>44</v>
      </c>
      <c r="K17" s="20">
        <f>SUMIF(Tableau324624810[Type de dépense (voir liste déroulante) / Expense type (choose in drop list)],Tableau25735911[[#This Row],[Sommaire des dépenses / Expenses summary]],Tableau324624810[Total CAD $])</f>
        <v>0</v>
      </c>
      <c r="L17" s="33" t="s">
        <v>14</v>
      </c>
      <c r="M17" s="34"/>
      <c r="N17" s="11"/>
      <c r="O17" s="12"/>
    </row>
    <row r="18" spans="1:15" x14ac:dyDescent="0.2">
      <c r="A18" s="2">
        <f t="shared" si="0"/>
        <v>7</v>
      </c>
      <c r="B18" s="35"/>
      <c r="C18" s="36"/>
      <c r="D18" s="72"/>
      <c r="E18" s="37"/>
      <c r="F18" s="38"/>
      <c r="G18" s="39" t="str">
        <f>IFERROR(IF(Tableau324624810[[#This Row],[Devise / Currency]]="CAD",1,""),"")</f>
        <v/>
      </c>
      <c r="H18" s="15">
        <f>IFERROR(Tableau324624810[[#This Row],[*Taux de change du jour / *Exchange rate of the day]]*Tableau324624810[[#This Row],[Montant dans la devise d''origine / Amount in the original currency]],0)</f>
        <v>0</v>
      </c>
      <c r="J18" s="19" t="s">
        <v>45</v>
      </c>
      <c r="K18" s="20">
        <f>SUMIF(Tableau324624810[Type de dépense (voir liste déroulante) / Expense type (choose in drop list)],Tableau25735911[[#This Row],[Sommaire des dépenses / Expenses summary]],Tableau324624810[Total CAD $])</f>
        <v>0</v>
      </c>
      <c r="L18" s="33" t="s">
        <v>15</v>
      </c>
      <c r="M18" s="34"/>
      <c r="N18" s="11"/>
      <c r="O18" s="12"/>
    </row>
    <row r="19" spans="1:15" x14ac:dyDescent="0.2">
      <c r="A19" s="2">
        <f t="shared" si="0"/>
        <v>8</v>
      </c>
      <c r="B19" s="35"/>
      <c r="C19" s="36"/>
      <c r="D19" s="72"/>
      <c r="E19" s="37"/>
      <c r="F19" s="38"/>
      <c r="G19" s="39" t="str">
        <f>IFERROR(IF(Tableau324624810[[#This Row],[Devise / Currency]]="CAD",1,""),"")</f>
        <v/>
      </c>
      <c r="H19" s="15">
        <f>IFERROR(Tableau324624810[[#This Row],[*Taux de change du jour / *Exchange rate of the day]]*Tableau324624810[[#This Row],[Montant dans la devise d''origine / Amount in the original currency]],0)</f>
        <v>0</v>
      </c>
      <c r="J19" s="19" t="s">
        <v>1</v>
      </c>
      <c r="K19" s="20">
        <f>SUMIF(Tableau324624810[Type de dépense (voir liste déroulante) / Expense type (choose in drop list)],Tableau25735911[[#This Row],[Sommaire des dépenses / Expenses summary]],Tableau324624810[Total CAD $])</f>
        <v>0</v>
      </c>
      <c r="L19" s="33" t="s">
        <v>16</v>
      </c>
      <c r="M19" s="34"/>
      <c r="N19" s="11"/>
      <c r="O19" s="12"/>
    </row>
    <row r="20" spans="1:15" x14ac:dyDescent="0.2">
      <c r="A20" s="2">
        <f t="shared" si="0"/>
        <v>9</v>
      </c>
      <c r="B20" s="35"/>
      <c r="C20" s="36"/>
      <c r="D20" s="72"/>
      <c r="E20" s="37"/>
      <c r="F20" s="38"/>
      <c r="G20" s="39" t="str">
        <f>IFERROR(IF(Tableau324624810[[#This Row],[Devise / Currency]]="CAD",1,""),"")</f>
        <v/>
      </c>
      <c r="H20" s="15">
        <f>IFERROR(Tableau324624810[[#This Row],[*Taux de change du jour / *Exchange rate of the day]]*Tableau324624810[[#This Row],[Montant dans la devise d''origine / Amount in the original currency]],0)</f>
        <v>0</v>
      </c>
      <c r="J20" s="19" t="s">
        <v>46</v>
      </c>
      <c r="K20" s="20">
        <f>SUMIF(Tableau324624810[Type de dépense (voir liste déroulante) / Expense type (choose in drop list)],Tableau25735911[[#This Row],[Sommaire des dépenses / Expenses summary]],Tableau324624810[Total CAD $])</f>
        <v>0</v>
      </c>
      <c r="L20" s="33" t="s">
        <v>17</v>
      </c>
      <c r="M20" s="34"/>
      <c r="N20" s="11"/>
      <c r="O20" s="12"/>
    </row>
    <row r="21" spans="1:15" x14ac:dyDescent="0.2">
      <c r="A21" s="2">
        <f t="shared" si="0"/>
        <v>10</v>
      </c>
      <c r="B21" s="35"/>
      <c r="C21" s="36"/>
      <c r="D21" s="72"/>
      <c r="E21" s="37"/>
      <c r="F21" s="38"/>
      <c r="G21" s="39" t="str">
        <f>IFERROR(IF(Tableau324624810[[#This Row],[Devise / Currency]]="CAD",1,""),"")</f>
        <v/>
      </c>
      <c r="H21" s="15">
        <f>IFERROR(Tableau324624810[[#This Row],[*Taux de change du jour / *Exchange rate of the day]]*Tableau324624810[[#This Row],[Montant dans la devise d''origine / Amount in the original currency]],0)</f>
        <v>0</v>
      </c>
      <c r="J21" s="21" t="s">
        <v>47</v>
      </c>
      <c r="K21" s="20">
        <f>SUMIF(Tableau324624810[Type de dépense (voir liste déroulante) / Expense type (choose in drop list)],Tableau25735911[[#This Row],[Sommaire des dépenses / Expenses summary]],Tableau324624810[Total CAD $])</f>
        <v>0</v>
      </c>
      <c r="L21" s="33" t="s">
        <v>18</v>
      </c>
      <c r="M21" s="34"/>
      <c r="N21" s="11"/>
      <c r="O21" s="12"/>
    </row>
    <row r="22" spans="1:15" x14ac:dyDescent="0.2">
      <c r="A22" s="2">
        <f t="shared" si="0"/>
        <v>11</v>
      </c>
      <c r="B22" s="35"/>
      <c r="C22" s="36"/>
      <c r="D22" s="72"/>
      <c r="E22" s="37"/>
      <c r="F22" s="38"/>
      <c r="G22" s="39" t="str">
        <f>IFERROR(IF(Tableau324624810[[#This Row],[Devise / Currency]]="CAD",1,""),"")</f>
        <v/>
      </c>
      <c r="H22" s="15">
        <f>IFERROR(Tableau324624810[[#This Row],[*Taux de change du jour / *Exchange rate of the day]]*Tableau324624810[[#This Row],[Montant dans la devise d''origine / Amount in the original currency]],0)</f>
        <v>0</v>
      </c>
      <c r="J22" s="21" t="s">
        <v>48</v>
      </c>
      <c r="K22" s="20">
        <f>SUMIF(Tableau324624810[Type de dépense (voir liste déroulante) / Expense type (choose in drop list)],Tableau25735911[[#This Row],[Sommaire des dépenses / Expenses summary]],Tableau324624810[Total CAD $])</f>
        <v>0</v>
      </c>
      <c r="L22" s="33" t="s">
        <v>19</v>
      </c>
      <c r="M22" s="34"/>
      <c r="N22" s="11"/>
      <c r="O22" s="12"/>
    </row>
    <row r="23" spans="1:15" x14ac:dyDescent="0.2">
      <c r="A23" s="2">
        <f t="shared" si="0"/>
        <v>12</v>
      </c>
      <c r="B23" s="35"/>
      <c r="C23" s="36"/>
      <c r="D23" s="72"/>
      <c r="E23" s="40"/>
      <c r="F23" s="38"/>
      <c r="G23" s="41" t="str">
        <f>IFERROR(IF(Tableau324624810[[#This Row],[Devise / Currency]]="CAD",1,""),"")</f>
        <v/>
      </c>
      <c r="H23" s="16">
        <f>IFERROR(Tableau324624810[[#This Row],[*Taux de change du jour / *Exchange rate of the day]]*Tableau324624810[[#This Row],[Montant dans la devise d''origine / Amount in the original currency]],0)</f>
        <v>0</v>
      </c>
      <c r="J23" s="21" t="s">
        <v>49</v>
      </c>
      <c r="K23" s="20">
        <f>SUMIF(Tableau324624810[Type de dépense (voir liste déroulante) / Expense type (choose in drop list)],Tableau25735911[[#This Row],[Sommaire des dépenses / Expenses summary]],Tableau324624810[Total CAD $])</f>
        <v>0</v>
      </c>
      <c r="L23" s="33" t="s">
        <v>20</v>
      </c>
      <c r="M23" s="34"/>
      <c r="N23" s="11"/>
      <c r="O23" s="12"/>
    </row>
    <row r="24" spans="1:15" x14ac:dyDescent="0.2">
      <c r="A24" s="2">
        <f t="shared" si="0"/>
        <v>13</v>
      </c>
      <c r="B24" s="35"/>
      <c r="C24" s="36"/>
      <c r="D24" s="72"/>
      <c r="E24" s="40"/>
      <c r="F24" s="38"/>
      <c r="G24" s="41" t="str">
        <f>IFERROR(IF(Tableau324624810[[#This Row],[Devise / Currency]]="CAD",1,""),"")</f>
        <v/>
      </c>
      <c r="H24" s="16">
        <f>IFERROR(Tableau324624810[[#This Row],[*Taux de change du jour / *Exchange rate of the day]]*Tableau324624810[[#This Row],[Montant dans la devise d''origine / Amount in the original currency]],0)</f>
        <v>0</v>
      </c>
      <c r="J24" s="19" t="s">
        <v>50</v>
      </c>
      <c r="K24" s="20">
        <f>SUMIF(Tableau324624810[Type de dépense (voir liste déroulante) / Expense type (choose in drop list)],Tableau25735911[[#This Row],[Sommaire des dépenses / Expenses summary]],Tableau324624810[Total CAD $])</f>
        <v>0</v>
      </c>
      <c r="L24" s="33" t="s">
        <v>21</v>
      </c>
      <c r="M24" s="34"/>
      <c r="N24" s="11"/>
      <c r="O24" s="12"/>
    </row>
    <row r="25" spans="1:15" x14ac:dyDescent="0.2">
      <c r="A25" s="2">
        <f t="shared" si="0"/>
        <v>14</v>
      </c>
      <c r="B25" s="35"/>
      <c r="C25" s="36"/>
      <c r="D25" s="72"/>
      <c r="E25" s="40"/>
      <c r="F25" s="38"/>
      <c r="G25" s="41" t="str">
        <f>IFERROR(IF(Tableau324624810[[#This Row],[Devise / Currency]]="CAD",1,""),"")</f>
        <v/>
      </c>
      <c r="H25" s="16">
        <f>IFERROR(Tableau324624810[[#This Row],[*Taux de change du jour / *Exchange rate of the day]]*Tableau324624810[[#This Row],[Montant dans la devise d''origine / Amount in the original currency]],0)</f>
        <v>0</v>
      </c>
      <c r="J25" s="19" t="s">
        <v>51</v>
      </c>
      <c r="K25" s="20">
        <f>SUMIF(Tableau324624810[Type de dépense (voir liste déroulante) / Expense type (choose in drop list)],Tableau25735911[[#This Row],[Sommaire des dépenses / Expenses summary]],Tableau324624810[Total CAD $])</f>
        <v>0</v>
      </c>
      <c r="L25" s="33" t="s">
        <v>22</v>
      </c>
      <c r="M25" s="34"/>
      <c r="N25" s="11"/>
      <c r="O25" s="12"/>
    </row>
    <row r="26" spans="1:15" x14ac:dyDescent="0.2">
      <c r="A26" s="2">
        <f t="shared" si="0"/>
        <v>15</v>
      </c>
      <c r="B26" s="35"/>
      <c r="C26" s="36"/>
      <c r="D26" s="72"/>
      <c r="E26" s="40"/>
      <c r="F26" s="38"/>
      <c r="G26" s="41" t="str">
        <f>IFERROR(IF(Tableau324624810[[#This Row],[Devise / Currency]]="CAD",1,""),"")</f>
        <v/>
      </c>
      <c r="H26" s="16">
        <f>IFERROR(Tableau324624810[[#This Row],[*Taux de change du jour / *Exchange rate of the day]]*Tableau324624810[[#This Row],[Montant dans la devise d''origine / Amount in the original currency]],0)</f>
        <v>0</v>
      </c>
      <c r="J26" s="22" t="s">
        <v>0</v>
      </c>
      <c r="K26" s="23">
        <f>SUBTOTAL(109,Tableau25735911[Total])</f>
        <v>0</v>
      </c>
      <c r="L26" s="33" t="s">
        <v>23</v>
      </c>
      <c r="M26" s="34"/>
      <c r="N26" s="11"/>
      <c r="O26" s="12"/>
    </row>
    <row r="27" spans="1:15" x14ac:dyDescent="0.2">
      <c r="A27" s="2">
        <f t="shared" si="0"/>
        <v>16</v>
      </c>
      <c r="B27" s="35"/>
      <c r="C27" s="36"/>
      <c r="D27" s="72"/>
      <c r="E27" s="40"/>
      <c r="F27" s="38"/>
      <c r="G27" s="41" t="str">
        <f>IFERROR(IF(Tableau324624810[[#This Row],[Devise / Currency]]="CAD",1,""),"")</f>
        <v/>
      </c>
      <c r="H27" s="16">
        <f>IFERROR(Tableau324624810[[#This Row],[*Taux de change du jour / *Exchange rate of the day]]*Tableau324624810[[#This Row],[Montant dans la devise d''origine / Amount in the original currency]],0)</f>
        <v>0</v>
      </c>
      <c r="L27" s="33" t="s">
        <v>24</v>
      </c>
      <c r="M27" s="34"/>
      <c r="N27" s="11"/>
      <c r="O27" s="12"/>
    </row>
    <row r="28" spans="1:15" x14ac:dyDescent="0.2">
      <c r="A28" s="2">
        <f t="shared" si="0"/>
        <v>17</v>
      </c>
      <c r="B28" s="35"/>
      <c r="C28" s="36"/>
      <c r="D28" s="72"/>
      <c r="E28" s="40"/>
      <c r="F28" s="38"/>
      <c r="G28" s="41" t="str">
        <f>IFERROR(IF(Tableau324624810[[#This Row],[Devise / Currency]]="CAD",1,""),"")</f>
        <v/>
      </c>
      <c r="H28" s="16">
        <f>IFERROR(Tableau324624810[[#This Row],[*Taux de change du jour / *Exchange rate of the day]]*Tableau324624810[[#This Row],[Montant dans la devise d''origine / Amount in the original currency]],0)</f>
        <v>0</v>
      </c>
      <c r="L28" s="33" t="s">
        <v>25</v>
      </c>
      <c r="M28" s="34"/>
      <c r="N28" s="11"/>
      <c r="O28" s="12"/>
    </row>
    <row r="29" spans="1:15" x14ac:dyDescent="0.2">
      <c r="A29" s="2">
        <f t="shared" si="0"/>
        <v>18</v>
      </c>
      <c r="B29" s="35"/>
      <c r="C29" s="36"/>
      <c r="D29" s="73"/>
      <c r="E29" s="40"/>
      <c r="F29" s="38"/>
      <c r="G29" s="41" t="str">
        <f>IFERROR(IF(Tableau324624810[[#This Row],[Devise / Currency]]="CAD",1,""),"")</f>
        <v/>
      </c>
      <c r="H29" s="16">
        <f>IFERROR(Tableau324624810[[#This Row],[*Taux de change du jour / *Exchange rate of the day]]*Tableau324624810[[#This Row],[Montant dans la devise d''origine / Amount in the original currency]],0)</f>
        <v>0</v>
      </c>
      <c r="L29" s="34"/>
      <c r="M29" s="34"/>
      <c r="N29" s="11"/>
      <c r="O29" s="12"/>
    </row>
    <row r="30" spans="1:15" x14ac:dyDescent="0.2">
      <c r="A30" s="2">
        <f t="shared" si="0"/>
        <v>19</v>
      </c>
      <c r="B30" s="35"/>
      <c r="C30" s="36"/>
      <c r="D30" s="73"/>
      <c r="E30" s="40"/>
      <c r="F30" s="38"/>
      <c r="G30" s="41" t="str">
        <f>IFERROR(IF(Tableau324624810[[#This Row],[Devise / Currency]]="CAD",1,""),"")</f>
        <v/>
      </c>
      <c r="H30" s="16">
        <f>IFERROR(Tableau324624810[[#This Row],[*Taux de change du jour / *Exchange rate of the day]]*Tableau324624810[[#This Row],[Montant dans la devise d''origine / Amount in the original currency]],0)</f>
        <v>0</v>
      </c>
      <c r="L30" s="34"/>
      <c r="M30" s="34"/>
      <c r="N30" s="11"/>
      <c r="O30" s="11"/>
    </row>
    <row r="31" spans="1:15" x14ac:dyDescent="0.2">
      <c r="A31" s="2">
        <f t="shared" si="0"/>
        <v>20</v>
      </c>
      <c r="B31" s="35"/>
      <c r="C31" s="36"/>
      <c r="D31" s="73"/>
      <c r="E31" s="40"/>
      <c r="F31" s="38"/>
      <c r="G31" s="41" t="str">
        <f>IFERROR(IF(Tableau324624810[[#This Row],[Devise / Currency]]="CAD",1,""),"")</f>
        <v/>
      </c>
      <c r="H31" s="16">
        <f>IFERROR(Tableau324624810[[#This Row],[*Taux de change du jour / *Exchange rate of the day]]*Tableau324624810[[#This Row],[Montant dans la devise d''origine / Amount in the original currency]],0)</f>
        <v>0</v>
      </c>
      <c r="L31" s="11"/>
      <c r="M31" s="11"/>
      <c r="N31" s="11"/>
    </row>
    <row r="32" spans="1:15" x14ac:dyDescent="0.2">
      <c r="A32" s="2">
        <f t="shared" si="0"/>
        <v>21</v>
      </c>
      <c r="B32" s="42"/>
      <c r="C32" s="42"/>
      <c r="D32" s="73"/>
      <c r="E32" s="40"/>
      <c r="F32" s="43"/>
      <c r="G32" s="41" t="str">
        <f>IFERROR(IF(Tableau324624810[[#This Row],[Devise / Currency]]="CAD",1,""),"")</f>
        <v/>
      </c>
      <c r="H32" s="16">
        <f>IFERROR(Tableau324624810[[#This Row],[*Taux de change du jour / *Exchange rate of the day]]*Tableau324624810[[#This Row],[Montant dans la devise d''origine / Amount in the original currency]],0)</f>
        <v>0</v>
      </c>
      <c r="L32" s="11"/>
      <c r="M32" s="11"/>
      <c r="N32" s="11"/>
    </row>
    <row r="33" spans="1:14" x14ac:dyDescent="0.2">
      <c r="A33" s="2">
        <f t="shared" si="0"/>
        <v>22</v>
      </c>
      <c r="B33" s="42"/>
      <c r="C33" s="42"/>
      <c r="D33" s="73"/>
      <c r="E33" s="40"/>
      <c r="F33" s="43"/>
      <c r="G33" s="41" t="str">
        <f>IFERROR(IF(Tableau324624810[[#This Row],[Devise / Currency]]="CAD",1,""),"")</f>
        <v/>
      </c>
      <c r="H33" s="16">
        <f>IFERROR(Tableau324624810[[#This Row],[*Taux de change du jour / *Exchange rate of the day]]*Tableau324624810[[#This Row],[Montant dans la devise d''origine / Amount in the original currency]],0)</f>
        <v>0</v>
      </c>
      <c r="M33" s="11"/>
      <c r="N33" s="11"/>
    </row>
    <row r="34" spans="1:14" x14ac:dyDescent="0.2">
      <c r="A34" s="2">
        <f t="shared" si="0"/>
        <v>23</v>
      </c>
      <c r="B34" s="42"/>
      <c r="C34" s="42"/>
      <c r="D34" s="73"/>
      <c r="E34" s="40"/>
      <c r="F34" s="43"/>
      <c r="G34" s="41" t="str">
        <f>IFERROR(IF(Tableau324624810[[#This Row],[Devise / Currency]]="CAD",1,""),"")</f>
        <v/>
      </c>
      <c r="H34" s="16">
        <f>IFERROR(Tableau324624810[[#This Row],[*Taux de change du jour / *Exchange rate of the day]]*Tableau324624810[[#This Row],[Montant dans la devise d''origine / Amount in the original currency]],0)</f>
        <v>0</v>
      </c>
      <c r="M34" s="11"/>
      <c r="N34" s="11"/>
    </row>
    <row r="35" spans="1:14" x14ac:dyDescent="0.2">
      <c r="A35" s="2">
        <f t="shared" si="0"/>
        <v>24</v>
      </c>
      <c r="B35" s="42"/>
      <c r="C35" s="42"/>
      <c r="D35" s="73"/>
      <c r="E35" s="40"/>
      <c r="F35" s="43"/>
      <c r="G35" s="41" t="str">
        <f>IFERROR(IF(Tableau324624810[[#This Row],[Devise / Currency]]="CAD",1,""),"")</f>
        <v/>
      </c>
      <c r="H35" s="16">
        <f>IFERROR(Tableau324624810[[#This Row],[*Taux de change du jour / *Exchange rate of the day]]*Tableau324624810[[#This Row],[Montant dans la devise d''origine / Amount in the original currency]],0)</f>
        <v>0</v>
      </c>
      <c r="M35" s="11"/>
      <c r="N35" s="11"/>
    </row>
    <row r="36" spans="1:14" x14ac:dyDescent="0.2">
      <c r="A36" s="2">
        <f t="shared" si="0"/>
        <v>25</v>
      </c>
      <c r="B36" s="42"/>
      <c r="C36" s="42"/>
      <c r="D36" s="73"/>
      <c r="E36" s="40"/>
      <c r="F36" s="43"/>
      <c r="G36" s="41" t="str">
        <f>IFERROR(IF(Tableau324624810[[#This Row],[Devise / Currency]]="CAD",1,""),"")</f>
        <v/>
      </c>
      <c r="H36" s="16">
        <f>IFERROR(Tableau324624810[[#This Row],[*Taux de change du jour / *Exchange rate of the day]]*Tableau324624810[[#This Row],[Montant dans la devise d''origine / Amount in the original currency]],0)</f>
        <v>0</v>
      </c>
    </row>
    <row r="37" spans="1:14" x14ac:dyDescent="0.2">
      <c r="A37" s="2">
        <f t="shared" si="0"/>
        <v>26</v>
      </c>
      <c r="B37" s="42"/>
      <c r="C37" s="42"/>
      <c r="D37" s="73"/>
      <c r="E37" s="40"/>
      <c r="F37" s="43"/>
      <c r="G37" s="41" t="str">
        <f>IFERROR(IF(Tableau324624810[[#This Row],[Devise / Currency]]="CAD",1,""),"")</f>
        <v/>
      </c>
      <c r="H37" s="16">
        <f>IFERROR(Tableau324624810[[#This Row],[*Taux de change du jour / *Exchange rate of the day]]*Tableau324624810[[#This Row],[Montant dans la devise d''origine / Amount in the original currency]],0)</f>
        <v>0</v>
      </c>
    </row>
    <row r="38" spans="1:14" x14ac:dyDescent="0.2">
      <c r="A38" s="2">
        <f t="shared" si="0"/>
        <v>27</v>
      </c>
      <c r="B38" s="42"/>
      <c r="C38" s="42"/>
      <c r="D38" s="73"/>
      <c r="E38" s="40"/>
      <c r="F38" s="43"/>
      <c r="G38" s="41" t="str">
        <f>IFERROR(IF(Tableau324624810[[#This Row],[Devise / Currency]]="CAD",1,""),"")</f>
        <v/>
      </c>
      <c r="H38" s="16">
        <f>IFERROR(Tableau324624810[[#This Row],[*Taux de change du jour / *Exchange rate of the day]]*Tableau324624810[[#This Row],[Montant dans la devise d''origine / Amount in the original currency]],0)</f>
        <v>0</v>
      </c>
    </row>
    <row r="39" spans="1:14" x14ac:dyDescent="0.2">
      <c r="A39" s="2">
        <f t="shared" si="0"/>
        <v>28</v>
      </c>
      <c r="B39" s="42"/>
      <c r="C39" s="42"/>
      <c r="D39" s="73"/>
      <c r="E39" s="40"/>
      <c r="F39" s="43"/>
      <c r="G39" s="41" t="str">
        <f>IFERROR(IF(Tableau324624810[[#This Row],[Devise / Currency]]="CAD",1,""),"")</f>
        <v/>
      </c>
      <c r="H39" s="16">
        <f>IFERROR(Tableau324624810[[#This Row],[*Taux de change du jour / *Exchange rate of the day]]*Tableau324624810[[#This Row],[Montant dans la devise d''origine / Amount in the original currency]],0)</f>
        <v>0</v>
      </c>
    </row>
    <row r="40" spans="1:14" x14ac:dyDescent="0.2">
      <c r="A40" s="2">
        <f t="shared" si="0"/>
        <v>29</v>
      </c>
      <c r="B40" s="42"/>
      <c r="C40" s="42"/>
      <c r="D40" s="73"/>
      <c r="E40" s="40"/>
      <c r="F40" s="43"/>
      <c r="G40" s="41" t="str">
        <f>IFERROR(IF(Tableau324624810[[#This Row],[Devise / Currency]]="CAD",1,""),"")</f>
        <v/>
      </c>
      <c r="H40" s="16">
        <f>IFERROR(Tableau324624810[[#This Row],[*Taux de change du jour / *Exchange rate of the day]]*Tableau324624810[[#This Row],[Montant dans la devise d''origine / Amount in the original currency]],0)</f>
        <v>0</v>
      </c>
    </row>
    <row r="41" spans="1:14" x14ac:dyDescent="0.2">
      <c r="A41" s="2">
        <f t="shared" si="0"/>
        <v>30</v>
      </c>
      <c r="B41" s="42"/>
      <c r="C41" s="42"/>
      <c r="D41" s="73"/>
      <c r="E41" s="40"/>
      <c r="F41" s="43"/>
      <c r="G41" s="41" t="str">
        <f>IFERROR(IF(Tableau324624810[[#This Row],[Devise / Currency]]="CAD",1,""),"")</f>
        <v/>
      </c>
      <c r="H41" s="16">
        <f>IFERROR(Tableau324624810[[#This Row],[*Taux de change du jour / *Exchange rate of the day]]*Tableau324624810[[#This Row],[Montant dans la devise d''origine / Amount in the original currency]],0)</f>
        <v>0</v>
      </c>
    </row>
    <row r="42" spans="1:14" x14ac:dyDescent="0.2">
      <c r="A42" s="2">
        <f t="shared" si="0"/>
        <v>31</v>
      </c>
      <c r="B42" s="42"/>
      <c r="C42" s="42"/>
      <c r="D42" s="73"/>
      <c r="E42" s="40"/>
      <c r="F42" s="43"/>
      <c r="G42" s="41" t="str">
        <f>IFERROR(IF(Tableau324624810[[#This Row],[Devise / Currency]]="CAD",1,""),"")</f>
        <v/>
      </c>
      <c r="H42" s="16">
        <f>IFERROR(Tableau324624810[[#This Row],[*Taux de change du jour / *Exchange rate of the day]]*Tableau324624810[[#This Row],[Montant dans la devise d''origine / Amount in the original currency]],0)</f>
        <v>0</v>
      </c>
    </row>
    <row r="43" spans="1:14" x14ac:dyDescent="0.2">
      <c r="A43" s="2">
        <f t="shared" si="0"/>
        <v>32</v>
      </c>
      <c r="B43" s="42"/>
      <c r="C43" s="42"/>
      <c r="D43" s="73"/>
      <c r="E43" s="40"/>
      <c r="F43" s="43"/>
      <c r="G43" s="41" t="str">
        <f>IFERROR(IF(Tableau324624810[[#This Row],[Devise / Currency]]="CAD",1,""),"")</f>
        <v/>
      </c>
      <c r="H43" s="16">
        <f>IFERROR(Tableau324624810[[#This Row],[*Taux de change du jour / *Exchange rate of the day]]*Tableau324624810[[#This Row],[Montant dans la devise d''origine / Amount in the original currency]],0)</f>
        <v>0</v>
      </c>
    </row>
    <row r="44" spans="1:14" x14ac:dyDescent="0.2">
      <c r="A44" s="2">
        <f t="shared" si="0"/>
        <v>33</v>
      </c>
      <c r="B44" s="42"/>
      <c r="C44" s="42"/>
      <c r="D44" s="73"/>
      <c r="E44" s="40"/>
      <c r="F44" s="43"/>
      <c r="G44" s="41" t="str">
        <f>IFERROR(IF(Tableau324624810[[#This Row],[Devise / Currency]]="CAD",1,""),"")</f>
        <v/>
      </c>
      <c r="H44" s="16">
        <f>IFERROR(Tableau324624810[[#This Row],[*Taux de change du jour / *Exchange rate of the day]]*Tableau324624810[[#This Row],[Montant dans la devise d''origine / Amount in the original currency]],0)</f>
        <v>0</v>
      </c>
    </row>
    <row r="45" spans="1:14" x14ac:dyDescent="0.2">
      <c r="A45" s="2">
        <f t="shared" si="0"/>
        <v>34</v>
      </c>
      <c r="B45" s="42"/>
      <c r="C45" s="42"/>
      <c r="D45" s="73"/>
      <c r="E45" s="40"/>
      <c r="F45" s="43"/>
      <c r="G45" s="41" t="str">
        <f>IFERROR(IF(Tableau324624810[[#This Row],[Devise / Currency]]="CAD",1,""),"")</f>
        <v/>
      </c>
      <c r="H45" s="16">
        <f>IFERROR(Tableau324624810[[#This Row],[*Taux de change du jour / *Exchange rate of the day]]*Tableau324624810[[#This Row],[Montant dans la devise d''origine / Amount in the original currency]],0)</f>
        <v>0</v>
      </c>
    </row>
    <row r="46" spans="1:14" x14ac:dyDescent="0.2">
      <c r="A46" s="2">
        <f t="shared" si="0"/>
        <v>35</v>
      </c>
      <c r="B46" s="42"/>
      <c r="C46" s="42"/>
      <c r="D46" s="73"/>
      <c r="E46" s="40"/>
      <c r="F46" s="43"/>
      <c r="G46" s="41" t="str">
        <f>IFERROR(IF(Tableau324624810[[#This Row],[Devise / Currency]]="CAD",1,""),"")</f>
        <v/>
      </c>
      <c r="H46" s="16">
        <f>IFERROR(Tableau324624810[[#This Row],[*Taux de change du jour / *Exchange rate of the day]]*Tableau324624810[[#This Row],[Montant dans la devise d''origine / Amount in the original currency]],0)</f>
        <v>0</v>
      </c>
    </row>
    <row r="47" spans="1:14" x14ac:dyDescent="0.2">
      <c r="A47" s="2">
        <f t="shared" si="0"/>
        <v>36</v>
      </c>
      <c r="B47" s="42"/>
      <c r="C47" s="42"/>
      <c r="D47" s="73"/>
      <c r="E47" s="40"/>
      <c r="F47" s="43"/>
      <c r="G47" s="41" t="str">
        <f>IFERROR(IF(Tableau324624810[[#This Row],[Devise / Currency]]="CAD",1,""),"")</f>
        <v/>
      </c>
      <c r="H47" s="16">
        <f>IFERROR(Tableau324624810[[#This Row],[*Taux de change du jour / *Exchange rate of the day]]*Tableau324624810[[#This Row],[Montant dans la devise d''origine / Amount in the original currency]],0)</f>
        <v>0</v>
      </c>
    </row>
    <row r="48" spans="1:14" x14ac:dyDescent="0.2">
      <c r="A48" s="2">
        <f t="shared" si="0"/>
        <v>37</v>
      </c>
      <c r="B48" s="42"/>
      <c r="C48" s="42"/>
      <c r="D48" s="73"/>
      <c r="E48" s="40"/>
      <c r="F48" s="43"/>
      <c r="G48" s="41" t="str">
        <f>IFERROR(IF(Tableau324624810[[#This Row],[Devise / Currency]]="CAD",1,""),"")</f>
        <v/>
      </c>
      <c r="H48" s="16">
        <f>IFERROR(Tableau324624810[[#This Row],[*Taux de change du jour / *Exchange rate of the day]]*Tableau324624810[[#This Row],[Montant dans la devise d''origine / Amount in the original currency]],0)</f>
        <v>0</v>
      </c>
    </row>
    <row r="49" spans="1:8" x14ac:dyDescent="0.2">
      <c r="A49" s="2">
        <f t="shared" si="0"/>
        <v>38</v>
      </c>
      <c r="B49" s="42"/>
      <c r="C49" s="42"/>
      <c r="D49" s="73"/>
      <c r="E49" s="40"/>
      <c r="F49" s="43"/>
      <c r="G49" s="41" t="str">
        <f>IFERROR(IF(Tableau324624810[[#This Row],[Devise / Currency]]="CAD",1,""),"")</f>
        <v/>
      </c>
      <c r="H49" s="16">
        <f>IFERROR(Tableau324624810[[#This Row],[*Taux de change du jour / *Exchange rate of the day]]*Tableau324624810[[#This Row],[Montant dans la devise d''origine / Amount in the original currency]],0)</f>
        <v>0</v>
      </c>
    </row>
    <row r="50" spans="1:8" x14ac:dyDescent="0.2">
      <c r="A50" s="2">
        <f t="shared" si="0"/>
        <v>39</v>
      </c>
      <c r="B50" s="42"/>
      <c r="C50" s="42"/>
      <c r="D50" s="73"/>
      <c r="E50" s="40"/>
      <c r="F50" s="43"/>
      <c r="G50" s="41" t="str">
        <f>IFERROR(IF(Tableau324624810[[#This Row],[Devise / Currency]]="CAD",1,""),"")</f>
        <v/>
      </c>
      <c r="H50" s="16">
        <f>IFERROR(Tableau324624810[[#This Row],[*Taux de change du jour / *Exchange rate of the day]]*Tableau324624810[[#This Row],[Montant dans la devise d''origine / Amount in the original currency]],0)</f>
        <v>0</v>
      </c>
    </row>
    <row r="51" spans="1:8" x14ac:dyDescent="0.2">
      <c r="A51" s="2">
        <f t="shared" si="0"/>
        <v>40</v>
      </c>
      <c r="B51" s="42"/>
      <c r="C51" s="42"/>
      <c r="D51" s="73"/>
      <c r="E51" s="40"/>
      <c r="F51" s="43"/>
      <c r="G51" s="41" t="str">
        <f>IFERROR(IF(Tableau324624810[[#This Row],[Devise / Currency]]="CAD",1,""),"")</f>
        <v/>
      </c>
      <c r="H51" s="16">
        <f>IFERROR(Tableau324624810[[#This Row],[*Taux de change du jour / *Exchange rate of the day]]*Tableau324624810[[#This Row],[Montant dans la devise d''origine / Amount in the original currency]],0)</f>
        <v>0</v>
      </c>
    </row>
    <row r="52" spans="1:8" x14ac:dyDescent="0.2">
      <c r="A52" s="2">
        <f t="shared" si="0"/>
        <v>41</v>
      </c>
      <c r="B52" s="42"/>
      <c r="C52" s="42"/>
      <c r="D52" s="73"/>
      <c r="E52" s="40"/>
      <c r="F52" s="43"/>
      <c r="G52" s="41" t="str">
        <f>IFERROR(IF(Tableau324624810[[#This Row],[Devise / Currency]]="CAD",1,""),"")</f>
        <v/>
      </c>
      <c r="H52" s="16">
        <f>IFERROR(Tableau324624810[[#This Row],[*Taux de change du jour / *Exchange rate of the day]]*Tableau324624810[[#This Row],[Montant dans la devise d''origine / Amount in the original currency]],0)</f>
        <v>0</v>
      </c>
    </row>
    <row r="53" spans="1:8" x14ac:dyDescent="0.2">
      <c r="A53" s="2">
        <f t="shared" si="0"/>
        <v>42</v>
      </c>
      <c r="B53" s="42"/>
      <c r="C53" s="42"/>
      <c r="D53" s="73"/>
      <c r="E53" s="40"/>
      <c r="F53" s="43"/>
      <c r="G53" s="41" t="str">
        <f>IFERROR(IF(Tableau324624810[[#This Row],[Devise / Currency]]="CAD",1,""),"")</f>
        <v/>
      </c>
      <c r="H53" s="16">
        <f>IFERROR(Tableau324624810[[#This Row],[*Taux de change du jour / *Exchange rate of the day]]*Tableau324624810[[#This Row],[Montant dans la devise d''origine / Amount in the original currency]],0)</f>
        <v>0</v>
      </c>
    </row>
    <row r="54" spans="1:8" x14ac:dyDescent="0.2">
      <c r="A54" s="2">
        <f t="shared" si="0"/>
        <v>43</v>
      </c>
      <c r="B54" s="42"/>
      <c r="C54" s="42"/>
      <c r="D54" s="73"/>
      <c r="E54" s="40"/>
      <c r="F54" s="43"/>
      <c r="G54" s="41" t="str">
        <f>IFERROR(IF(Tableau324624810[[#This Row],[Devise / Currency]]="CAD",1,""),"")</f>
        <v/>
      </c>
      <c r="H54" s="16">
        <f>IFERROR(Tableau324624810[[#This Row],[*Taux de change du jour / *Exchange rate of the day]]*Tableau324624810[[#This Row],[Montant dans la devise d''origine / Amount in the original currency]],0)</f>
        <v>0</v>
      </c>
    </row>
    <row r="55" spans="1:8" x14ac:dyDescent="0.2">
      <c r="A55" s="2">
        <f t="shared" si="0"/>
        <v>44</v>
      </c>
      <c r="B55" s="42"/>
      <c r="C55" s="42"/>
      <c r="D55" s="73"/>
      <c r="E55" s="40"/>
      <c r="F55" s="43"/>
      <c r="G55" s="41" t="str">
        <f>IFERROR(IF(Tableau324624810[[#This Row],[Devise / Currency]]="CAD",1,""),"")</f>
        <v/>
      </c>
      <c r="H55" s="16">
        <f>IFERROR(Tableau324624810[[#This Row],[*Taux de change du jour / *Exchange rate of the day]]*Tableau324624810[[#This Row],[Montant dans la devise d''origine / Amount in the original currency]],0)</f>
        <v>0</v>
      </c>
    </row>
    <row r="56" spans="1:8" x14ac:dyDescent="0.2">
      <c r="A56" s="2">
        <f t="shared" si="0"/>
        <v>45</v>
      </c>
      <c r="B56" s="42"/>
      <c r="C56" s="42"/>
      <c r="D56" s="73"/>
      <c r="E56" s="40"/>
      <c r="F56" s="43"/>
      <c r="G56" s="41" t="str">
        <f>IFERROR(IF(Tableau324624810[[#This Row],[Devise / Currency]]="CAD",1,""),"")</f>
        <v/>
      </c>
      <c r="H56" s="16">
        <f>IFERROR(Tableau324624810[[#This Row],[*Taux de change du jour / *Exchange rate of the day]]*Tableau324624810[[#This Row],[Montant dans la devise d''origine / Amount in the original currency]],0)</f>
        <v>0</v>
      </c>
    </row>
    <row r="57" spans="1:8" x14ac:dyDescent="0.2">
      <c r="A57" s="2">
        <f t="shared" si="0"/>
        <v>46</v>
      </c>
      <c r="B57" s="42"/>
      <c r="C57" s="42"/>
      <c r="D57" s="73"/>
      <c r="E57" s="40"/>
      <c r="F57" s="43"/>
      <c r="G57" s="41" t="str">
        <f>IFERROR(IF(Tableau324624810[[#This Row],[Devise / Currency]]="CAD",1,""),"")</f>
        <v/>
      </c>
      <c r="H57" s="16">
        <f>IFERROR(Tableau324624810[[#This Row],[*Taux de change du jour / *Exchange rate of the day]]*Tableau324624810[[#This Row],[Montant dans la devise d''origine / Amount in the original currency]],0)</f>
        <v>0</v>
      </c>
    </row>
    <row r="58" spans="1:8" x14ac:dyDescent="0.2">
      <c r="A58" s="2">
        <f t="shared" si="0"/>
        <v>47</v>
      </c>
      <c r="B58" s="42"/>
      <c r="C58" s="42"/>
      <c r="D58" s="73"/>
      <c r="E58" s="40"/>
      <c r="F58" s="43"/>
      <c r="G58" s="41" t="str">
        <f>IFERROR(IF(Tableau324624810[[#This Row],[Devise / Currency]]="CAD",1,""),"")</f>
        <v/>
      </c>
      <c r="H58" s="16">
        <f>IFERROR(Tableau324624810[[#This Row],[*Taux de change du jour / *Exchange rate of the day]]*Tableau324624810[[#This Row],[Montant dans la devise d''origine / Amount in the original currency]],0)</f>
        <v>0</v>
      </c>
    </row>
    <row r="59" spans="1:8" x14ac:dyDescent="0.2">
      <c r="A59" s="2">
        <f t="shared" si="0"/>
        <v>48</v>
      </c>
      <c r="B59" s="42"/>
      <c r="C59" s="42"/>
      <c r="D59" s="73"/>
      <c r="E59" s="40"/>
      <c r="F59" s="43"/>
      <c r="G59" s="41" t="str">
        <f>IFERROR(IF(Tableau324624810[[#This Row],[Devise / Currency]]="CAD",1,""),"")</f>
        <v/>
      </c>
      <c r="H59" s="16">
        <f>IFERROR(Tableau324624810[[#This Row],[*Taux de change du jour / *Exchange rate of the day]]*Tableau324624810[[#This Row],[Montant dans la devise d''origine / Amount in the original currency]],0)</f>
        <v>0</v>
      </c>
    </row>
    <row r="60" spans="1:8" x14ac:dyDescent="0.2">
      <c r="A60" s="2">
        <f t="shared" si="0"/>
        <v>49</v>
      </c>
      <c r="B60" s="42"/>
      <c r="C60" s="42"/>
      <c r="D60" s="73"/>
      <c r="E60" s="40"/>
      <c r="F60" s="43"/>
      <c r="G60" s="41" t="str">
        <f>IFERROR(IF(Tableau324624810[[#This Row],[Devise / Currency]]="CAD",1,""),"")</f>
        <v/>
      </c>
      <c r="H60" s="16">
        <f>IFERROR(Tableau324624810[[#This Row],[*Taux de change du jour / *Exchange rate of the day]]*Tableau324624810[[#This Row],[Montant dans la devise d''origine / Amount in the original currency]],0)</f>
        <v>0</v>
      </c>
    </row>
    <row r="61" spans="1:8" x14ac:dyDescent="0.2">
      <c r="A61" s="2">
        <f t="shared" si="0"/>
        <v>50</v>
      </c>
      <c r="B61" s="42"/>
      <c r="C61" s="42"/>
      <c r="D61" s="73"/>
      <c r="E61" s="40"/>
      <c r="F61" s="43"/>
      <c r="G61" s="41" t="str">
        <f>IFERROR(IF(Tableau324624810[[#This Row],[Devise / Currency]]="CAD",1,""),"")</f>
        <v/>
      </c>
      <c r="H61" s="16">
        <f>IFERROR(Tableau324624810[[#This Row],[*Taux de change du jour / *Exchange rate of the day]]*Tableau324624810[[#This Row],[Montant dans la devise d''origine / Amount in the original currency]],0)</f>
        <v>0</v>
      </c>
    </row>
  </sheetData>
  <sheetProtection sheet="1" selectLockedCells="1"/>
  <mergeCells count="13">
    <mergeCell ref="A1:H1"/>
    <mergeCell ref="C2:E2"/>
    <mergeCell ref="B4:C4"/>
    <mergeCell ref="F4:H4"/>
    <mergeCell ref="B5:C5"/>
    <mergeCell ref="F5:H5"/>
    <mergeCell ref="J10:K10"/>
    <mergeCell ref="B6:C6"/>
    <mergeCell ref="F6:H6"/>
    <mergeCell ref="B7:C7"/>
    <mergeCell ref="B8:C8"/>
    <mergeCell ref="G8:G10"/>
    <mergeCell ref="B9:D9"/>
  </mergeCells>
  <dataValidations count="5">
    <dataValidation type="date" allowBlank="1" showInputMessage="1" showErrorMessage="1" error="Please enter the date format of your computer._x000a_SVP, entrez le format de date de votre ordinateur._x000a_" sqref="B12:B61" xr:uid="{00000000-0002-0000-0800-000000000000}">
      <formula1>42370</formula1>
      <formula2>54789</formula2>
    </dataValidation>
    <dataValidation type="list" allowBlank="1" showInputMessage="1" showErrorMessage="1" error="Please select a currency in the list._x000a_SVP, sélectionnez une devise dans la liste._x000a_" sqref="F12:F61" xr:uid="{00000000-0002-0000-0800-000001000000}">
      <formula1>$L$11:$L$28</formula1>
    </dataValidation>
    <dataValidation type="list" showInputMessage="1" showErrorMessage="1" sqref="E7:E10" xr:uid="{00000000-0002-0000-0800-000002000000}">
      <formula1>$M$17:$M$18</formula1>
    </dataValidation>
    <dataValidation type="list" showInputMessage="1" showErrorMessage="1" error="Choisir dans la liste déroulante._x000a_Choose in the drop list" sqref="B7:C7" xr:uid="{00000000-0002-0000-0800-000003000000}">
      <formula1>$M$11:$M$13</formula1>
    </dataValidation>
    <dataValidation type="list" showInputMessage="1" showErrorMessage="1" error="Choisir dans la liste déroulante / Choose in the drop list" sqref="C12:C61" xr:uid="{00000000-0002-0000-0800-000004000000}">
      <formula1>$J$12:$J$25</formula1>
    </dataValidation>
  </dataValidations>
  <pageMargins left="0.7" right="0.7" top="0.75" bottom="0.75" header="0.3" footer="0.3"/>
  <pageSetup orientation="landscape" r:id="rId1"/>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21CE113F028345923DC25A4DA5F33B" ma:contentTypeVersion="8" ma:contentTypeDescription="Crée un document." ma:contentTypeScope="" ma:versionID="1b17d1c3eed35346748c56c79ab560e1">
  <xsd:schema xmlns:xsd="http://www.w3.org/2001/XMLSchema" xmlns:xs="http://www.w3.org/2001/XMLSchema" xmlns:p="http://schemas.microsoft.com/office/2006/metadata/properties" xmlns:ns2="dd86dc28-bf54-4b2e-86f5-c6c33f074bd9" xmlns:ns3="68ab7b29-ed7b-46d2-acd2-c52f191e3db4" targetNamespace="http://schemas.microsoft.com/office/2006/metadata/properties" ma:root="true" ma:fieldsID="5fae3b7d07d4a7639babc9fffe995f7d" ns2:_="" ns3:_="">
    <xsd:import namespace="dd86dc28-bf54-4b2e-86f5-c6c33f074bd9"/>
    <xsd:import namespace="68ab7b29-ed7b-46d2-acd2-c52f191e3db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EventHashCode" minOccurs="0"/>
                <xsd:element ref="ns2:MediaServiceGenerationTime" minOccurs="0"/>
                <xsd:element ref="ns2:MediaServiceAutoTag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6dc28-bf54-4b2e-86f5-c6c33f074b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AutoTags" ma:index="13"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ab7b29-ed7b-46d2-acd2-c52f191e3db4"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99F420-D2E0-4851-A5B5-DF7E165B2F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86dc28-bf54-4b2e-86f5-c6c33f074bd9"/>
    <ds:schemaRef ds:uri="68ab7b29-ed7b-46d2-acd2-c52f191e3d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F1759A-5D3A-4FF2-858B-E5094825DD63}">
  <ds:schemaRefs>
    <ds:schemaRef ds:uri="http://purl.org/dc/dcmitype/"/>
    <ds:schemaRef ds:uri="http://schemas.microsoft.com/office/2006/documentManagement/types"/>
    <ds:schemaRef ds:uri="http://purl.org/dc/elements/1.1/"/>
    <ds:schemaRef ds:uri="http://purl.org/dc/terms/"/>
    <ds:schemaRef ds:uri="http://schemas.openxmlformats.org/package/2006/metadata/core-properties"/>
    <ds:schemaRef ds:uri="68ab7b29-ed7b-46d2-acd2-c52f191e3db4"/>
    <ds:schemaRef ds:uri="http://schemas.microsoft.com/office/2006/metadata/properties"/>
    <ds:schemaRef ds:uri="http://schemas.microsoft.com/office/infopath/2007/PartnerControls"/>
    <ds:schemaRef ds:uri="dd86dc28-bf54-4b2e-86f5-c6c33f074bd9"/>
    <ds:schemaRef ds:uri="http://www.w3.org/XML/1998/namespace"/>
  </ds:schemaRefs>
</ds:datastoreItem>
</file>

<file path=customXml/itemProps3.xml><?xml version="1.0" encoding="utf-8"?>
<ds:datastoreItem xmlns:ds="http://schemas.openxmlformats.org/officeDocument/2006/customXml" ds:itemID="{8C6D8F65-7091-44C7-ACFD-AC096F23D0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Instruction FR</vt:lpstr>
      <vt:lpstr>Instruction EN</vt:lpstr>
      <vt:lpstr>Sommaire - Summary</vt:lpstr>
      <vt:lpstr>Budget</vt:lpstr>
      <vt:lpstr>Évènement 1 - Event 1</vt:lpstr>
      <vt:lpstr>Évènement 2 - Event 2</vt:lpstr>
      <vt:lpstr>Évènement 3 - Event 3</vt:lpstr>
      <vt:lpstr>Évènement 4 - Event 4</vt:lpstr>
      <vt:lpstr>Évènement 5 - Event 5</vt:lpstr>
      <vt:lpstr>Évènement 6 - Event 6</vt:lpstr>
      <vt:lpstr>Évènement 7 - Event 7</vt:lpstr>
      <vt:lpstr>Évènement 8 - Event 8</vt:lpstr>
      <vt:lpstr>Évènement 9 - Event 9</vt:lpstr>
      <vt:lpstr>Évènement 10 - Event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Élise La Rivière-Morin</dc:creator>
  <cp:lastModifiedBy>Kathleen Angers</cp:lastModifiedBy>
  <cp:lastPrinted>2019-01-16T21:25:29Z</cp:lastPrinted>
  <dcterms:created xsi:type="dcterms:W3CDTF">2018-05-17T15:11:20Z</dcterms:created>
  <dcterms:modified xsi:type="dcterms:W3CDTF">2019-08-28T13:48:10Z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0x0101005621CE113F028345923DC25A4DA5F33B</vt:lpwstr>
  </property>
</Properties>
</file>